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Publishe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1" i="1" l="1"/>
  <c r="F141" i="1"/>
  <c r="E141" i="1"/>
  <c r="D141" i="1"/>
  <c r="C141" i="1"/>
  <c r="B141" i="1"/>
  <c r="A141" i="1"/>
  <c r="H140" i="1"/>
  <c r="H141" i="1" s="1"/>
  <c r="H137" i="1"/>
  <c r="G137" i="1"/>
  <c r="F137" i="1"/>
  <c r="E137" i="1"/>
  <c r="C137" i="1"/>
  <c r="B137" i="1"/>
  <c r="A137" i="1"/>
  <c r="D136" i="1"/>
  <c r="D137" i="1" s="1"/>
  <c r="H134" i="1"/>
  <c r="H138" i="1" s="1"/>
  <c r="G134" i="1"/>
  <c r="F134" i="1"/>
  <c r="F138" i="1" s="1"/>
  <c r="E134" i="1"/>
  <c r="D134" i="1"/>
  <c r="C134" i="1"/>
  <c r="B134" i="1"/>
  <c r="A134" i="1"/>
  <c r="A138" i="1" s="1"/>
  <c r="E132" i="1"/>
  <c r="D132" i="1"/>
  <c r="H130" i="1"/>
  <c r="H132" i="1" s="1"/>
  <c r="G130" i="1"/>
  <c r="G132" i="1" s="1"/>
  <c r="F130" i="1"/>
  <c r="F132" i="1" s="1"/>
  <c r="C130" i="1"/>
  <c r="C132" i="1" s="1"/>
  <c r="B130" i="1"/>
  <c r="B132" i="1" s="1"/>
  <c r="A130" i="1"/>
  <c r="A132" i="1" s="1"/>
  <c r="H127" i="1"/>
  <c r="G127" i="1"/>
  <c r="F127" i="1"/>
  <c r="E127" i="1"/>
  <c r="D127" i="1"/>
  <c r="C127" i="1"/>
  <c r="B127" i="1"/>
  <c r="A124" i="1"/>
  <c r="A120" i="1"/>
  <c r="D117" i="1"/>
  <c r="B117" i="1"/>
  <c r="A117" i="1"/>
  <c r="H116" i="1"/>
  <c r="G116" i="1"/>
  <c r="F116" i="1"/>
  <c r="E116" i="1"/>
  <c r="E128" i="1" s="1"/>
  <c r="D116" i="1"/>
  <c r="C116" i="1"/>
  <c r="B116" i="1"/>
  <c r="A116" i="1"/>
  <c r="H101" i="1"/>
  <c r="F101" i="1"/>
  <c r="E101" i="1"/>
  <c r="C99" i="1"/>
  <c r="G97" i="1"/>
  <c r="G101" i="1" s="1"/>
  <c r="D97" i="1"/>
  <c r="D101" i="1" s="1"/>
  <c r="C97" i="1"/>
  <c r="B97" i="1"/>
  <c r="B101" i="1" s="1"/>
  <c r="A97" i="1"/>
  <c r="A101" i="1" s="1"/>
  <c r="H95" i="1"/>
  <c r="G95" i="1"/>
  <c r="F95" i="1"/>
  <c r="E95" i="1"/>
  <c r="E102" i="1" s="1"/>
  <c r="D95" i="1"/>
  <c r="D102" i="1" s="1"/>
  <c r="C95" i="1"/>
  <c r="B95" i="1"/>
  <c r="B102" i="1" s="1"/>
  <c r="A95" i="1"/>
  <c r="H62" i="1"/>
  <c r="G62" i="1"/>
  <c r="F62" i="1"/>
  <c r="E62" i="1"/>
  <c r="D62" i="1"/>
  <c r="C62" i="1"/>
  <c r="B62" i="1"/>
  <c r="A62" i="1"/>
  <c r="H60" i="1"/>
  <c r="G60" i="1"/>
  <c r="F60" i="1"/>
  <c r="E60" i="1"/>
  <c r="D60" i="1"/>
  <c r="C60" i="1"/>
  <c r="B60" i="1"/>
  <c r="A60" i="1"/>
  <c r="H46" i="1"/>
  <c r="H63" i="1" s="1"/>
  <c r="G46" i="1"/>
  <c r="G63" i="1" s="1"/>
  <c r="F46" i="1"/>
  <c r="F63" i="1" s="1"/>
  <c r="E46" i="1"/>
  <c r="E63" i="1" s="1"/>
  <c r="D46" i="1"/>
  <c r="D63" i="1" s="1"/>
  <c r="C46" i="1"/>
  <c r="C63" i="1" s="1"/>
  <c r="B46" i="1"/>
  <c r="B63" i="1" s="1"/>
  <c r="A46" i="1"/>
  <c r="A63" i="1" s="1"/>
  <c r="F102" i="1" l="1"/>
  <c r="C128" i="1"/>
  <c r="B138" i="1"/>
  <c r="G138" i="1"/>
  <c r="G128" i="1"/>
  <c r="A102" i="1"/>
  <c r="H128" i="1"/>
  <c r="H142" i="1" s="1"/>
  <c r="D128" i="1"/>
  <c r="C138" i="1"/>
  <c r="C142" i="1" s="1"/>
  <c r="C143" i="1" s="1"/>
  <c r="B128" i="1"/>
  <c r="B142" i="1" s="1"/>
  <c r="B143" i="1" s="1"/>
  <c r="H102" i="1"/>
  <c r="E138" i="1"/>
  <c r="E142" i="1" s="1"/>
  <c r="E143" i="1" s="1"/>
  <c r="C101" i="1"/>
  <c r="C102" i="1" s="1"/>
  <c r="F128" i="1"/>
  <c r="F142" i="1" s="1"/>
  <c r="F143" i="1" s="1"/>
  <c r="G102" i="1"/>
  <c r="A127" i="1"/>
  <c r="A128" i="1" s="1"/>
  <c r="A142" i="1" s="1"/>
  <c r="A143" i="1" s="1"/>
  <c r="D138" i="1"/>
  <c r="G142" i="1" l="1"/>
  <c r="D142" i="1"/>
  <c r="D143" i="1" s="1"/>
  <c r="H143" i="1"/>
  <c r="G143" i="1"/>
</calcChain>
</file>

<file path=xl/sharedStrings.xml><?xml version="1.0" encoding="utf-8"?>
<sst xmlns="http://schemas.openxmlformats.org/spreadsheetml/2006/main" count="171" uniqueCount="131">
  <si>
    <t xml:space="preserve"> PRIVATE HOSPITAL SERVICES BY HOSPITAL &amp; MEDICAL DISTRICT - 2018</t>
  </si>
  <si>
    <t>Hospital</t>
  </si>
  <si>
    <t>MEDICLINIC HOSPITALS L.L.C. (AL NOOR HOSPITAL)</t>
  </si>
  <si>
    <t>AL SALAMA HOSPITAL L.L.C</t>
  </si>
  <si>
    <t>LLH HOSPITAL L.L.C</t>
  </si>
  <si>
    <t>DAR AL SHIFA HOSPITAL L.L.C</t>
  </si>
  <si>
    <t xml:space="preserve">LLH HOSPITAL AL MUSAFFAH L.L.C </t>
  </si>
  <si>
    <t>BAREEN INTERNATIONAL HOSPITAL</t>
  </si>
  <si>
    <t>MEDICLINIC HOSPITALS L.L.C. (AIRPORT ROAD HOSPITAL)</t>
  </si>
  <si>
    <t>DANAT AL EMARAT HOSPITAL FOR WOMEN &amp; CHILDREN L.L.C</t>
  </si>
  <si>
    <t>AL AHLI  HOSPITAL COMPANY - WLL</t>
  </si>
  <si>
    <t>LIFECARE HOSPITAL L.L.C.</t>
  </si>
  <si>
    <t>N M C ROYAL HOSPITAL L.L.C.</t>
  </si>
  <si>
    <t>LIFECARE HOSPITAL .LLC - BRANCH 1</t>
  </si>
  <si>
    <t>BURJEEL HOSPITAL LLC</t>
  </si>
  <si>
    <t>AL BUSTAN SPECIALTY HOSPITAL L.L.C.</t>
  </si>
  <si>
    <t>SEHA EMIRATES HOSPITAL L.L.C</t>
  </si>
  <si>
    <t>AL RAHA HOSPITAL LLC</t>
  </si>
  <si>
    <t>UNIVERSAL HOSPITAL - L L C</t>
  </si>
  <si>
    <t>N M C PROVITA INTERNATIONAL MEDICAL CENTER L.LC</t>
  </si>
  <si>
    <t>DISABLED CUSTODIAL CARE CENTER ( DCCC)</t>
  </si>
  <si>
    <t>AL AHLI HOSPITAL COMPANY LLC - BRANCH 1</t>
  </si>
  <si>
    <t>NATIONAL REHABILITATION CENTRE</t>
  </si>
  <si>
    <t>NMC  ROYAL WOMENS HOSPITAL  L.L.C.</t>
  </si>
  <si>
    <t>AMANA HEALTHCARE MEDICAL AND REHABILITATION HOSPITAL L.L.C.</t>
  </si>
  <si>
    <t>NATION HOSPITAL L.L.C</t>
  </si>
  <si>
    <t>CAMBRIDGE MEDICAL &amp; REHABILITATION CENTRE L.L.C BRANCH 1</t>
  </si>
  <si>
    <t>NOVAVITA SPECIALISED PAEDIATRIC HOSPITAL L.L.C.</t>
  </si>
  <si>
    <t>N M C SPECIALTY HOSPITAL - LLC</t>
  </si>
  <si>
    <t>MEDEOR 24X7 HOSPITAL - L.L.C.</t>
  </si>
  <si>
    <t>GULF DIAGNOSTIC CENTER HOSPITAL- W L L</t>
  </si>
  <si>
    <t>NATIONAL HOSPITAL – L.L.C</t>
  </si>
  <si>
    <t>TOTAL 31</t>
  </si>
  <si>
    <t>MEDICLINIC HOSPITALS L.L.C. ( AL AIN BRANCH HOSPITAL )</t>
  </si>
  <si>
    <t>UNIVERSAL HOSPITAL - AL AIN L.L.C.</t>
  </si>
  <si>
    <t>EMIRATES INTERNATIONAL HOSPITAL - (LLC)</t>
  </si>
  <si>
    <t>AIN AL KHALEEJ HOSPITAL</t>
  </si>
  <si>
    <t>MEDICLINIC HOSPITALS L.L.C. ( AL JOWHARA HOSPITAL )</t>
  </si>
  <si>
    <t>NMC PROVITA INTERNATIONAL MEDICAL CENTER L.L.C - BRANCH 1</t>
  </si>
  <si>
    <t>LONG TERM MEDICAL AND REHABILITATION HOSPITAL LLC</t>
  </si>
  <si>
    <t>CAMBRIDGE MEDICAL &amp; REHABILITATION CENTRE L.L.C.</t>
  </si>
  <si>
    <t>OASIS HOSPITAL</t>
  </si>
  <si>
    <t xml:space="preserve">MEDEOR 24X7 INTERNATIONAL HOSPITAL L.L.C. </t>
  </si>
  <si>
    <t>BURJEEL ROYAL HOSPITAL L.L.C.</t>
  </si>
  <si>
    <t>SPECIALIZED MEDICAL CARE HOSPITAL</t>
  </si>
  <si>
    <t>Total Private Hosp.In AbuDhabi. (13)</t>
  </si>
  <si>
    <t>RUWAIS HOSPITAL</t>
  </si>
  <si>
    <t>TOTAL( 1 )</t>
  </si>
  <si>
    <t>Total hospital in department ogf health Abu dhabi(45)</t>
  </si>
  <si>
    <t>AL GARHOUD PRIVATE HOSPITAL LLC</t>
  </si>
  <si>
    <t>38959</t>
  </si>
  <si>
    <t>AL ZAHRA PVT. HOSPITAL</t>
  </si>
  <si>
    <t>AMERICAN HOSPITAL - DUBAI</t>
  </si>
  <si>
    <t>ASTER HOSPITAL</t>
  </si>
  <si>
    <t>BELHOUL EUROPEAN HOSPITAL (L.L.C.)</t>
  </si>
  <si>
    <t>BELHOUL SPECIALITY HOSPITAL (L.L.C.)</t>
  </si>
  <si>
    <t>Burjeel Hospital for Advanced Surgery</t>
  </si>
  <si>
    <t>CANADIAN SPECIALIST HOSPITAL</t>
  </si>
  <si>
    <t>CEDARS - JEBEL ALI INTERNATIONAL HOSPITAL</t>
  </si>
  <si>
    <t>DUBAI LONDON CLINIC AND SPECIALITY HOSPITAL</t>
  </si>
  <si>
    <t>EMIRATES HOSPITAL</t>
  </si>
  <si>
    <t>INTERNATIONAL MODERN HOSPITAL</t>
  </si>
  <si>
    <t>IRANIAN HOSPITAL DUBAI</t>
  </si>
  <si>
    <t>MEDCARE HOSPITAL (L.L.C)</t>
  </si>
  <si>
    <t>Medcare Orthopaedics and Spine Hospital</t>
  </si>
  <si>
    <t>MEDCARE WOMEN AND CHILD HOSPITAL BR OF MEDCARE HOS</t>
  </si>
  <si>
    <t>Medeor 24X7 Hospital LLC</t>
  </si>
  <si>
    <t>MEDICLINIC WELCARE HOSPITAL LLC</t>
  </si>
  <si>
    <t>NEURO SPINAL HOSPITAL</t>
  </si>
  <si>
    <t>N.M.C. SPECIALTY HOSPITAL</t>
  </si>
  <si>
    <t>NMC HOSPITAL LLC</t>
  </si>
  <si>
    <t>PRIME HOSPITAL L.L.C</t>
  </si>
  <si>
    <t>SAUDI GERMAN HOSPITAL</t>
  </si>
  <si>
    <t>THUMBAY HOSPITAL LLC</t>
  </si>
  <si>
    <t>ZULEKHA HOSPITAL (L L C)</t>
  </si>
  <si>
    <t>TOTAL</t>
  </si>
  <si>
    <t>City Hosp.</t>
  </si>
  <si>
    <t>Al Jaleel hosp.</t>
  </si>
  <si>
    <t>dr.suleiman habib</t>
  </si>
  <si>
    <t>Emirate hospital</t>
  </si>
  <si>
    <t>American Academy Of Cosmetic Surg.</t>
  </si>
  <si>
    <t>TOTAL PRIVATE HOSPITAL IN DUBAI</t>
  </si>
  <si>
    <t>Central Hosp.</t>
  </si>
  <si>
    <t>Al Zara Hosp.</t>
  </si>
  <si>
    <t>Zulaikha Hosp.</t>
  </si>
  <si>
    <t>NA</t>
  </si>
  <si>
    <t>royal hospital</t>
  </si>
  <si>
    <t>medcare hospital</t>
  </si>
  <si>
    <t>Saudi Germsn hospital</t>
  </si>
  <si>
    <t>Consiev One day surg..</t>
  </si>
  <si>
    <t xml:space="preserve">TOTAL(7 ) </t>
  </si>
  <si>
    <t>New hope  One day surg.</t>
  </si>
  <si>
    <t>W, Wilson Hosp.</t>
  </si>
  <si>
    <t>Dar Eloyoun Oneday surg.</t>
  </si>
  <si>
    <t>ORIANA ONE DAY SURG.</t>
  </si>
  <si>
    <t>European Arabic one day surg.</t>
  </si>
  <si>
    <t>european emirates</t>
  </si>
  <si>
    <t>Emirates International Hospital</t>
  </si>
  <si>
    <t>Al Saha Wa Al Shifaa Hosp</t>
  </si>
  <si>
    <t>Thumbay Hospita    - rolla</t>
  </si>
  <si>
    <t xml:space="preserve">TOTAL(10) </t>
  </si>
  <si>
    <t>Thombay</t>
  </si>
  <si>
    <t>Ameena Hosp.</t>
  </si>
  <si>
    <t>thumbay university hospital</t>
  </si>
  <si>
    <t>total private hospital in Ajman  ( 3 )</t>
  </si>
  <si>
    <t>RAK hosp.</t>
  </si>
  <si>
    <t xml:space="preserve">TOTAL(1) </t>
  </si>
  <si>
    <t>Al Zarawi hosp.</t>
  </si>
  <si>
    <t>AlHereibi hosp oneday surg..</t>
  </si>
  <si>
    <t xml:space="preserve">TOTAL(2) </t>
  </si>
  <si>
    <t>total private hospital in RAK      (3 )</t>
  </si>
  <si>
    <t>AlSharq Hosp.</t>
  </si>
  <si>
    <t>total private hospital in Fujeira       (2 )</t>
  </si>
  <si>
    <t xml:space="preserve">Total private hospital in nprthern emirates9 25 ) </t>
  </si>
  <si>
    <t>total private hospital in UAE</t>
  </si>
  <si>
    <t xml:space="preserve">total private hospital in sharjah ( 17 ) </t>
  </si>
  <si>
    <t>( 106 )</t>
  </si>
  <si>
    <t>Statistics &amp; Research Center</t>
  </si>
  <si>
    <t xml:space="preserve">  No. Of  Bed</t>
  </si>
  <si>
    <t xml:space="preserve"> No.of visit </t>
  </si>
  <si>
    <t xml:space="preserve"> births</t>
  </si>
  <si>
    <t xml:space="preserve">  still births</t>
  </si>
  <si>
    <t xml:space="preserve"> Alive births</t>
  </si>
  <si>
    <t xml:space="preserve">  Deaths</t>
  </si>
  <si>
    <t xml:space="preserve">   Operation</t>
  </si>
  <si>
    <t xml:space="preserve"> length Of Stay</t>
  </si>
  <si>
    <t xml:space="preserve">  Admiss.</t>
  </si>
  <si>
    <t xml:space="preserve">  length Of Stay</t>
  </si>
  <si>
    <t xml:space="preserve"> Operation</t>
  </si>
  <si>
    <t>Thumbay Hospital -Muwailah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</si>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</sst>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0"/>
      <name val="MS Sans Serif"/>
      <charset val="178"/>
    </font>
    <font>
      <sz val="11"/>
      <color theme="1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6500"/>
      <name val="Arial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Arial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8"/>
      <color rgb="FF000000"/>
      <name val="Arial"/>
      <family val="2"/>
      <scheme val="minor"/>
    </font>
    <font>
      <sz val="8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20"/>
      <color theme="0"/>
      <name val="Arial"/>
      <family val="2"/>
    </font>
    <font>
      <b/>
      <sz val="12"/>
      <name val="Arial"/>
      <family val="2"/>
      <scheme val="minor"/>
    </font>
    <font>
      <sz val="12"/>
      <name val="Times New Roman"/>
      <family val="1"/>
    </font>
    <font>
      <sz val="8"/>
      <color rgb="FFC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6" fillId="0" borderId="0" xfId="0" applyFont="1"/>
    <xf numFmtId="0" fontId="6" fillId="4" borderId="0" xfId="0" applyFont="1" applyFill="1"/>
    <xf numFmtId="0" fontId="6" fillId="5" borderId="0" xfId="0" applyFont="1" applyFill="1"/>
    <xf numFmtId="0" fontId="6" fillId="4" borderId="0" xfId="0" applyFont="1" applyFill="1" applyBorder="1"/>
    <xf numFmtId="3" fontId="6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3" fontId="14" fillId="8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left" vertical="center" wrapText="1"/>
    </xf>
    <xf numFmtId="0" fontId="6" fillId="0" borderId="0" xfId="0" applyFont="1" applyBorder="1"/>
    <xf numFmtId="0" fontId="11" fillId="7" borderId="1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top" wrapText="1"/>
    </xf>
    <xf numFmtId="0" fontId="18" fillId="0" borderId="0" xfId="0" applyFont="1"/>
    <xf numFmtId="0" fontId="9" fillId="6" borderId="1" xfId="0" quotePrefix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6" borderId="1" xfId="0" quotePrefix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5" fillId="8" borderId="1" xfId="3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 wrapText="1"/>
    </xf>
    <xf numFmtId="0" fontId="12" fillId="0" borderId="1" xfId="4" applyFont="1" applyBorder="1" applyAlignment="1">
      <alignment horizontal="center"/>
    </xf>
    <xf numFmtId="3" fontId="12" fillId="0" borderId="1" xfId="2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3" fontId="12" fillId="4" borderId="1" xfId="2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4" borderId="1" xfId="4" applyFont="1" applyFill="1" applyBorder="1" applyAlignment="1">
      <alignment horizontal="center"/>
    </xf>
    <xf numFmtId="0" fontId="12" fillId="0" borderId="1" xfId="2" applyFont="1" applyFill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3" fontId="19" fillId="4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7" fillId="7" borderId="1" xfId="3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/>
    </xf>
    <xf numFmtId="0" fontId="12" fillId="0" borderId="1" xfId="3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horizontal="center" vertical="center" wrapText="1"/>
    </xf>
    <xf numFmtId="3" fontId="14" fillId="8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vertical="center"/>
    </xf>
    <xf numFmtId="0" fontId="10" fillId="7" borderId="1" xfId="0" applyFont="1" applyFill="1" applyBorder="1" applyAlignment="1">
      <alignment vertical="center" wrapText="1"/>
    </xf>
    <xf numFmtId="3" fontId="14" fillId="8" borderId="1" xfId="0" applyNumberFormat="1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3" fontId="14" fillId="8" borderId="1" xfId="5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vertical="center" wrapText="1"/>
    </xf>
  </cellXfs>
  <cellStyles count="6">
    <cellStyle name="Good" xfId="1" builtinId="26"/>
    <cellStyle name="Neutral" xfId="2" builtinId="28"/>
    <cellStyle name="Normal" xfId="0" builtinId="0"/>
    <cellStyle name="Normal 2" xfId="4"/>
    <cellStyle name="Normal 3" xfId="5"/>
    <cellStyle name="Normal_Sheet1" xfId="3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590550</xdr:colOff>
      <xdr:row>0</xdr:row>
      <xdr:rowOff>51054</xdr:rowOff>
    </xdr:from>
    <xdr:to>
      <xdr:col>8</xdr:col>
      <xdr:colOff>2644274</xdr:colOff>
      <xdr:row>4</xdr:row>
      <xdr:rowOff>69204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794226" y="51054"/>
          <a:ext cx="2053724" cy="66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AppData/Local/Microsoft/Windows/INetCache/Content.Outlook/WMTS416J/Al%20Jaila%20Children%20Hospital%20Hospital%20services%202018%20-%20MO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eya.ibrahim/Desktop/&#1575;&#1604;&#1576;&#1610;&#1575;&#1606;&#1575;&#1578;%20&#1575;%202009-2017/2018/&#1605;&#1589;&#1575;&#1583;&#1585;%20&#1575;&#1604;&#1605;&#1587;&#1578;&#1588;&#1601;&#1610;&#1575;&#1578;/&#1605;&#1589;&#1575;&#1583;&#1585;%20&#1575;&#1604;&#1605;&#1587;&#1578;&#1588;&#1601;&#1610;&#1575;&#1578;%20&#1575;&#1604;&#1575;&#1582;&#1585;&#1609;/dhcc/Table%201%20-%20%20hospital%20services%202018%20%20DHC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&#1576;&#1610;&#1575;&#1606;&#1575;&#1578;%202017/&#1605;&#1589;&#1575;&#1583;&#1585;%20&#1575;&#1604;&#1602;&#1591;&#1575;&#1593;%20&#1575;&#1604;&#1582;&#1575;&#1589;%202017/&#1605;&#1589;&#1575;&#1583;&#1585;%20&#1575;&#1604;&#1605;&#1587;&#1578;&#1588;&#1601;&#1610;&#1575;&#1578;%20&#1575;&#1604;&#1582;&#1575;&#1589;&#1577;%20&#1576;&#1575;&#1604;&#1575;&#1605;&#1575;&#1585;&#1575;&#1578;%20&#1575;&#1604;&#1588;&#1605;&#1575;&#1604;&#1610;&#1577;/&#1582;&#1583;&#1605;&#1575;&#1578;%20&#1575;&#1604;&#1605;&#1587;&#1578;&#1588;&#1601;&#1610;&#1575;&#1578;%20&#1575;&#1604;&#1582;&#1575;&#1589;&#1577;%202017/&#1605;&#1587;&#1578;&#1588;&#1601;&#1609;%20&#1606;&#1610;&#1608;%20&#1607;&#1608;&#1576;/&#1575;&#1604;&#1605;&#1589;&#1583;&#1585;/&#1582;&#1583;&#1605;&#1575;&#1578;%20&#1575;&#1604;&#1605;&#1587;&#1578;&#1588;&#1601;&#1610;&#1575;&#1578;%20-%20&#1606;&#1610;&#1608;%20&#1607;&#1608;&#15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&#1576;&#1610;&#1575;&#1606;&#1575;&#1578;%202017/&#1605;&#1589;&#1575;&#1583;&#1585;%20&#1575;&#1604;&#1602;&#1591;&#1575;&#1593;%20&#1575;&#1604;&#1582;&#1575;&#1589;%202017/&#1605;&#1589;&#1575;&#1583;&#1585;%20&#1575;&#1604;&#1605;&#1587;&#1578;&#1588;&#1601;&#1610;&#1575;&#1578;%20&#1575;&#1604;&#1582;&#1575;&#1589;&#1577;%20&#1576;&#1575;&#1604;&#1575;&#1605;&#1575;&#1585;&#1575;&#1578;%20&#1575;&#1604;&#1588;&#1605;&#1575;&#1604;&#1610;&#1577;/&#1582;&#1583;&#1605;&#1575;&#1578;%20&#1575;&#1604;&#1605;&#1587;&#1578;&#1588;&#1601;&#1610;&#1575;&#1578;%20&#1575;&#1604;&#1582;&#1575;&#1589;&#1577;%202017/&#1605;&#1587;&#1578;&#1588;&#1601;&#1609;%20%20&#1575;&#1608;&#1585;&#1610;&#1575;&#1606;&#1575;/&#1575;&#1604;&#1605;&#1589;&#1583;&#1585;/&#1582;&#1583;&#1605;&#1575;&#1578;%20-%20&#1575;&#1608;&#1585;&#1610;&#1575;&#1606;&#157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&#1576;&#1610;&#1575;&#1606;&#1575;&#1578;%202017/&#1605;&#1589;&#1575;&#1583;&#1585;%20&#1575;&#1604;&#1602;&#1591;&#1575;&#1593;%20&#1575;&#1604;&#1582;&#1575;&#1589;%202017/&#1605;&#1589;&#1575;&#1583;&#1585;%20&#1575;&#1604;&#1605;&#1587;&#1578;&#1588;&#1601;&#1610;&#1575;&#1578;%20&#1575;&#1604;&#1582;&#1575;&#1589;&#1577;%20&#1576;&#1575;&#1604;&#1575;&#1605;&#1575;&#1585;&#1575;&#1578;%20&#1575;&#1604;&#1588;&#1605;&#1575;&#1604;&#1610;&#1577;/&#1582;&#1583;&#1605;&#1575;&#1578;%20&#1575;&#1604;&#1605;&#1587;&#1578;&#1588;&#1601;&#1610;&#1575;&#1578;%20&#1575;&#1604;&#1582;&#1575;&#1589;&#1577;%202017/&#1575;&#1604;&#1589;&#1581;&#1577;%20&#1608;%20&#1575;&#1604;&#1588;&#1601;&#1575;&#1569;/&#1575;&#1604;&#1605;&#1589;&#1583;&#1585;/&#1575;&#1604;&#1589;&#1581;&#1577;%20&#1608;%20&#1575;&#1604;&#1588;&#1601;&#1575;&#1569;%20-%20&#1575;&#1604;&#1582;&#1583;&#1605;&#1575;&#1578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eya.ibrahim/Desktop/&#1575;&#1604;&#1576;&#1610;&#1575;&#1606;&#1575;&#1578;%20&#1575;%202009-2017/2018/&#1605;&#1589;&#1575;&#1583;&#1585;%20&#1575;&#1604;&#1605;&#1587;&#1578;&#1588;&#1601;&#1610;&#1575;&#1578;/&#1605;&#1589;&#1575;&#1583;&#1585;%20&#1575;&#1604;&#1605;&#1587;&#1578;&#1588;&#1601;&#1610;&#1575;&#1578;%20&#1575;&#1604;&#1582;&#1575;&#1589;&#1577;/&#1605;%20&#1571;&#1605;&#1610;&#1606;&#1577;/Copy%20of%20table%201%20-%20hospital%20services-2018%20%20table%201%20n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&#1576;&#1610;&#1575;&#1606;&#1575;&#1578;%202017/&#1605;&#1589;&#1575;&#1583;&#1585;%20&#1575;&#1604;&#1602;&#1591;&#1575;&#1593;%20&#1575;&#1604;&#1582;&#1575;&#1589;%202017/&#1605;&#1589;&#1575;&#1583;&#1585;%20&#1575;&#1604;&#1605;&#1587;&#1578;&#1588;&#1601;&#1610;&#1575;&#1578;%20&#1575;&#1604;&#1582;&#1575;&#1589;&#1577;%20&#1576;&#1575;&#1604;&#1575;&#1605;&#1575;&#1585;&#1575;&#1578;%20&#1575;&#1604;&#1588;&#1605;&#1575;&#1604;&#1610;&#1577;/&#1582;&#1583;&#1605;&#1575;&#1578;%20&#1575;&#1604;&#1605;&#1587;&#1578;&#1588;&#1601;&#1610;&#1575;&#1578;%20&#1575;&#1604;&#1582;&#1575;&#1589;&#1577;%202017/&#1605;&#1587;&#1578;&#1588;&#1601;&#1609;%20&#1575;&#1605;&#1610;&#1606;&#1577;/&#1575;&#1604;&#1605;&#1589;&#1575;&#1583;&#1585;/&#1575;&#1604;&#1582;&#1583;&#1605;&#1575;&#1578;/&#1582;&#1583;&#1605;&#1575;&#1578;%20&#1605;&#1587;&#1578;&#1588;&#1601;&#1609;%20&#1575;&#1605;&#1610;&#1606;&#1577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&#1576;&#1610;&#1575;&#1606;&#1575;&#1578;%202017/&#1605;&#1589;&#1575;&#1583;&#1585;%20&#1575;&#1604;&#1602;&#1591;&#1575;&#1593;%20&#1575;&#1604;&#1582;&#1575;&#1589;%202017/&#1605;&#1589;&#1575;&#1583;&#1585;%20&#1575;&#1604;&#1605;&#1587;&#1578;&#1588;&#1601;&#1610;&#1575;&#1578;%20&#1575;&#1604;&#1582;&#1575;&#1589;&#1577;%20&#1576;&#1575;&#1604;&#1575;&#1605;&#1575;&#1585;&#1575;&#1578;%20&#1575;&#1604;&#1588;&#1605;&#1575;&#1604;&#1610;&#1577;/&#1582;&#1583;&#1605;&#1575;&#1578;%20&#1575;&#1604;&#1605;&#1587;&#1578;&#1588;&#1601;&#1610;&#1575;&#1578;%20&#1575;&#1604;&#1582;&#1575;&#1589;&#1577;%202017/&#1605;&#1587;&#1578;&#1588;&#1601;&#1609;%20&#1575;&#1604;&#1593;&#1585;&#1610;&#1576;&#1610;/&#1582;&#1583;&#1605;&#1575;&#1578;%20&#1605;&#1587;&#1578;&#1588;&#1601;&#1609;%20&#1575;&#1604;&#1593;&#1585;&#1610;&#1576;&#1610;-%20201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&#1576;&#1610;&#1575;&#1606;&#1575;&#1578;%202017/&#1605;&#1589;&#1575;&#1583;&#1585;%20&#1575;&#1604;&#1602;&#1591;&#1575;&#1593;%20&#1575;&#1604;&#1582;&#1575;&#1589;%202017/&#1605;&#1589;&#1575;&#1583;&#1585;%20&#1575;&#1604;&#1605;&#1587;&#1578;&#1588;&#1601;&#1610;&#1575;&#1578;%20&#1575;&#1604;&#1582;&#1575;&#1589;&#1577;%20&#1576;&#1575;&#1604;&#1575;&#1605;&#1575;&#1585;&#1575;&#1578;%20&#1575;&#1604;&#1588;&#1605;&#1575;&#1604;&#1610;&#1577;/&#1582;&#1583;&#1605;&#1575;&#1578;%20&#1575;&#1604;&#1605;&#1587;&#1578;&#1588;&#1601;&#1610;&#1575;&#1578;%20&#1575;&#1604;&#1582;&#1575;&#1589;&#1577;%202017/&#1605;&#1587;&#1578;&#1588;&#1601;&#1609;%20&#1575;&#1604;&#1588;&#1585;&#1602;/&#1575;&#1604;&#1605;&#1589;&#1583;&#1585;/&#1582;&#1583;&#1605;&#1575;&#1578;%20%20&#1575;&#1604;&#1605;&#1587;&#1578;&#1588;&#1601;&#1610;&#1575;&#1578;%20-%20&#1605;%20&#1575;&#1604;&#1588;&#1585;&#16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italservice"/>
      <sheetName val="ADMISSION"/>
      <sheetName val="OUTPATIENT"/>
      <sheetName val="OPERATION"/>
      <sheetName val="DELIVERY"/>
    </sheetNames>
    <sheetDataSet>
      <sheetData sheetId="0"/>
      <sheetData sheetId="1">
        <row r="46">
          <cell r="C46">
            <v>2915</v>
          </cell>
          <cell r="F46">
            <v>10169</v>
          </cell>
          <cell r="I46">
            <v>11</v>
          </cell>
        </row>
      </sheetData>
      <sheetData sheetId="2">
        <row r="45">
          <cell r="B45">
            <v>33441</v>
          </cell>
        </row>
      </sheetData>
      <sheetData sheetId="3">
        <row r="9">
          <cell r="B9">
            <v>938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y hospital"/>
      <sheetName val="dr suleiman habib"/>
      <sheetName val="AlJalila"/>
      <sheetName val="American Academy"/>
      <sheetName val="emi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6">
          <cell r="D16">
            <v>2397</v>
          </cell>
          <cell r="F16">
            <v>1782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italservice"/>
    </sheetNames>
    <sheetDataSet>
      <sheetData sheetId="0" refreshError="1">
        <row r="7">
          <cell r="M7">
            <v>6</v>
          </cell>
        </row>
        <row r="15">
          <cell r="D15">
            <v>0</v>
          </cell>
          <cell r="E15">
            <v>0</v>
          </cell>
          <cell r="G15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italservice"/>
    </sheetNames>
    <sheetDataSet>
      <sheetData sheetId="0" refreshError="1">
        <row r="15">
          <cell r="D15" t="str">
            <v>/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"/>
    </sheetNames>
    <sheetDataSet>
      <sheetData sheetId="0" refreshError="1">
        <row r="15">
          <cell r="D15">
            <v>3412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italservice"/>
    </sheetNames>
    <sheetDataSet>
      <sheetData sheetId="0">
        <row r="15">
          <cell r="D15">
            <v>5179</v>
          </cell>
          <cell r="E15">
            <v>8555</v>
          </cell>
          <cell r="F15">
            <v>1901</v>
          </cell>
          <cell r="I15">
            <v>4</v>
          </cell>
          <cell r="L15">
            <v>137754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italservice"/>
    </sheetNames>
    <sheetDataSet>
      <sheetData sheetId="0" refreshError="1">
        <row r="7">
          <cell r="M7">
            <v>57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Oraibi"/>
    </sheetNames>
    <sheetDataSet>
      <sheetData sheetId="0" refreshError="1">
        <row r="15">
          <cell r="D15">
            <v>179</v>
          </cell>
          <cell r="G15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italservice"/>
    </sheetNames>
    <sheetDataSet>
      <sheetData sheetId="0" refreshError="1">
        <row r="7">
          <cell r="M7">
            <v>67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56"/>
  <sheetViews>
    <sheetView rightToLeft="1" tabSelected="1" zoomScaleNormal="100" workbookViewId="0">
      <selection activeCell="L9" sqref="L9"/>
    </sheetView>
  </sheetViews>
  <sheetFormatPr defaultRowHeight="12.75"/>
  <cols>
    <col min="1" max="8" width="10.7109375" style="1" customWidth="1"/>
    <col min="9" max="9" width="48.5703125" style="1" customWidth="1"/>
    <col min="10" max="16384" width="9.140625" style="1"/>
  </cols>
  <sheetData>
    <row r="1" spans="1:11">
      <c r="A1" s="26"/>
      <c r="B1" s="26"/>
      <c r="C1" s="26"/>
      <c r="D1" s="26"/>
      <c r="E1" s="26"/>
      <c r="F1" s="26"/>
      <c r="G1" s="26"/>
      <c r="H1" s="26"/>
      <c r="I1" s="26"/>
      <c r="J1" s="16"/>
      <c r="K1" s="16"/>
    </row>
    <row r="2" spans="1:11">
      <c r="A2" s="26"/>
      <c r="B2" s="26"/>
      <c r="C2" s="26"/>
      <c r="D2" s="26"/>
      <c r="E2" s="26"/>
      <c r="F2" s="26"/>
      <c r="G2" s="26"/>
      <c r="H2" s="26"/>
      <c r="I2" s="26"/>
      <c r="J2" s="16"/>
      <c r="K2" s="16"/>
    </row>
    <row r="3" spans="1:11">
      <c r="A3" s="26"/>
      <c r="B3" s="26"/>
      <c r="C3" s="26"/>
      <c r="D3" s="26"/>
      <c r="E3" s="26"/>
      <c r="F3" s="26"/>
      <c r="G3" s="26"/>
      <c r="H3" s="26"/>
      <c r="I3" s="26"/>
      <c r="J3" s="16"/>
      <c r="K3" s="16"/>
    </row>
    <row r="4" spans="1:11">
      <c r="A4" s="26"/>
      <c r="B4" s="26"/>
      <c r="C4" s="26"/>
      <c r="D4" s="26"/>
      <c r="E4" s="26"/>
      <c r="F4" s="26"/>
      <c r="G4" s="26"/>
      <c r="H4" s="26"/>
      <c r="I4" s="26"/>
      <c r="J4" s="16"/>
      <c r="K4" s="16"/>
    </row>
    <row r="5" spans="1:11">
      <c r="A5" s="26"/>
      <c r="B5" s="26"/>
      <c r="C5" s="26"/>
      <c r="D5" s="26"/>
      <c r="E5" s="26"/>
      <c r="F5" s="26"/>
      <c r="G5" s="26"/>
      <c r="H5" s="26"/>
      <c r="I5" s="26"/>
      <c r="J5" s="16"/>
      <c r="K5" s="16"/>
    </row>
    <row r="6" spans="1:11">
      <c r="A6" s="26"/>
      <c r="B6" s="26"/>
      <c r="C6" s="26"/>
      <c r="D6" s="26"/>
      <c r="E6" s="26"/>
      <c r="F6" s="26"/>
      <c r="G6" s="26"/>
      <c r="H6" s="26"/>
      <c r="I6" s="26"/>
      <c r="J6" s="16"/>
      <c r="K6" s="16"/>
    </row>
    <row r="7" spans="1:11" ht="2.25" customHeight="1">
      <c r="A7" s="26"/>
      <c r="B7" s="26"/>
      <c r="C7" s="26"/>
      <c r="D7" s="26"/>
      <c r="E7" s="26"/>
      <c r="F7" s="26"/>
      <c r="G7" s="26"/>
      <c r="H7" s="26"/>
      <c r="I7" s="26"/>
      <c r="J7" s="16"/>
      <c r="K7" s="16"/>
    </row>
    <row r="8" spans="1:11" ht="22.5" hidden="1" customHeight="1">
      <c r="A8" s="26"/>
      <c r="B8" s="26"/>
      <c r="C8" s="26"/>
      <c r="D8" s="26"/>
      <c r="E8" s="26"/>
      <c r="F8" s="26"/>
      <c r="G8" s="26"/>
      <c r="H8" s="26"/>
      <c r="I8" s="26"/>
      <c r="J8" s="16"/>
      <c r="K8" s="16"/>
    </row>
    <row r="9" spans="1:11" ht="54.95" customHeight="1">
      <c r="A9" s="25" t="s">
        <v>117</v>
      </c>
      <c r="B9" s="25"/>
      <c r="C9" s="25"/>
      <c r="D9" s="25"/>
      <c r="E9" s="25"/>
      <c r="F9" s="25"/>
      <c r="G9" s="25"/>
      <c r="H9" s="25"/>
      <c r="I9" s="25"/>
      <c r="J9" s="16"/>
      <c r="K9" s="16"/>
    </row>
    <row r="10" spans="1:11" ht="20.100000000000001" customHeight="1">
      <c r="A10" s="23" t="s">
        <v>0</v>
      </c>
      <c r="B10" s="23"/>
      <c r="C10" s="23"/>
      <c r="D10" s="23"/>
      <c r="E10" s="23"/>
      <c r="F10" s="23"/>
      <c r="G10" s="23"/>
      <c r="H10" s="23"/>
      <c r="I10" s="23"/>
      <c r="J10" s="16"/>
      <c r="K10" s="16"/>
    </row>
    <row r="11" spans="1:11" ht="20.100000000000001" customHeight="1">
      <c r="A11" s="24" t="s">
        <v>116</v>
      </c>
      <c r="B11" s="23"/>
      <c r="C11" s="23"/>
      <c r="D11" s="23"/>
      <c r="E11" s="23"/>
      <c r="F11" s="23"/>
      <c r="G11" s="23"/>
      <c r="H11" s="23"/>
      <c r="I11" s="23"/>
    </row>
    <row r="12" spans="1:11" ht="17.25" customHeight="1">
      <c r="A12" s="27" t="s">
        <v>126</v>
      </c>
      <c r="B12" s="27" t="s">
        <v>125</v>
      </c>
      <c r="C12" s="27" t="s">
        <v>124</v>
      </c>
      <c r="D12" s="27" t="s">
        <v>123</v>
      </c>
      <c r="E12" s="27" t="s">
        <v>120</v>
      </c>
      <c r="F12" s="27"/>
      <c r="G12" s="27" t="s">
        <v>119</v>
      </c>
      <c r="H12" s="27" t="s">
        <v>118</v>
      </c>
      <c r="I12" s="28" t="s">
        <v>1</v>
      </c>
    </row>
    <row r="13" spans="1:11" ht="19.5" customHeight="1">
      <c r="A13" s="27"/>
      <c r="B13" s="27"/>
      <c r="C13" s="27"/>
      <c r="D13" s="27"/>
      <c r="E13" s="27" t="s">
        <v>122</v>
      </c>
      <c r="F13" s="27" t="s">
        <v>121</v>
      </c>
      <c r="G13" s="27"/>
      <c r="H13" s="27"/>
      <c r="I13" s="28"/>
    </row>
    <row r="14" spans="1:11">
      <c r="A14" s="27"/>
      <c r="B14" s="27"/>
      <c r="C14" s="27"/>
      <c r="D14" s="27"/>
      <c r="E14" s="27"/>
      <c r="F14" s="27"/>
      <c r="G14" s="27"/>
      <c r="H14" s="27"/>
      <c r="I14" s="28"/>
    </row>
    <row r="15" spans="1:11" ht="24.95" customHeight="1">
      <c r="A15" s="9">
        <v>5184</v>
      </c>
      <c r="B15" s="29">
        <v>8520.930693646651</v>
      </c>
      <c r="C15" s="30"/>
      <c r="D15" s="30">
        <v>17</v>
      </c>
      <c r="E15" s="31">
        <v>713</v>
      </c>
      <c r="F15" s="31"/>
      <c r="G15" s="32">
        <v>293072</v>
      </c>
      <c r="H15" s="33">
        <v>73</v>
      </c>
      <c r="I15" s="13" t="s">
        <v>2</v>
      </c>
    </row>
    <row r="16" spans="1:11" ht="24.95" customHeight="1">
      <c r="A16" s="9">
        <v>1545</v>
      </c>
      <c r="B16" s="29">
        <v>9550.1976842699769</v>
      </c>
      <c r="C16" s="30"/>
      <c r="D16" s="30">
        <v>3</v>
      </c>
      <c r="E16" s="31">
        <v>151</v>
      </c>
      <c r="F16" s="34"/>
      <c r="G16" s="32">
        <v>134783</v>
      </c>
      <c r="H16" s="33">
        <v>50</v>
      </c>
      <c r="I16" s="13" t="s">
        <v>3</v>
      </c>
    </row>
    <row r="17" spans="1:9" ht="24.95" customHeight="1">
      <c r="A17" s="9">
        <v>3609</v>
      </c>
      <c r="B17" s="29">
        <v>8511.0077519379756</v>
      </c>
      <c r="C17" s="30"/>
      <c r="D17" s="30">
        <v>3</v>
      </c>
      <c r="E17" s="31">
        <v>545</v>
      </c>
      <c r="F17" s="34"/>
      <c r="G17" s="32">
        <v>176669</v>
      </c>
      <c r="H17" s="33">
        <v>32</v>
      </c>
      <c r="I17" s="13" t="s">
        <v>4</v>
      </c>
    </row>
    <row r="18" spans="1:9" ht="24.95" customHeight="1">
      <c r="A18" s="9">
        <v>345</v>
      </c>
      <c r="B18" s="29">
        <v>1001.0722347629793</v>
      </c>
      <c r="C18" s="30"/>
      <c r="D18" s="30">
        <v>1</v>
      </c>
      <c r="E18" s="31">
        <v>43</v>
      </c>
      <c r="F18" s="34"/>
      <c r="G18" s="32">
        <v>71222</v>
      </c>
      <c r="H18" s="33">
        <v>15</v>
      </c>
      <c r="I18" s="13" t="s">
        <v>5</v>
      </c>
    </row>
    <row r="19" spans="1:9" ht="24.95" customHeight="1">
      <c r="A19" s="9">
        <v>5645</v>
      </c>
      <c r="B19" s="29">
        <v>8465.6011949215754</v>
      </c>
      <c r="C19" s="30"/>
      <c r="D19" s="30">
        <v>7</v>
      </c>
      <c r="E19" s="31">
        <v>482</v>
      </c>
      <c r="F19" s="34"/>
      <c r="G19" s="32">
        <v>186107</v>
      </c>
      <c r="H19" s="33">
        <v>36</v>
      </c>
      <c r="I19" s="13" t="s">
        <v>6</v>
      </c>
    </row>
    <row r="20" spans="1:9" ht="24.95" customHeight="1">
      <c r="A20" s="9">
        <v>2522</v>
      </c>
      <c r="B20" s="29">
        <v>6087.1957671957525</v>
      </c>
      <c r="C20" s="30"/>
      <c r="D20" s="30">
        <v>1</v>
      </c>
      <c r="E20" s="31">
        <v>281</v>
      </c>
      <c r="F20" s="34"/>
      <c r="G20" s="32">
        <v>75828</v>
      </c>
      <c r="H20" s="33">
        <v>40</v>
      </c>
      <c r="I20" s="13" t="s">
        <v>7</v>
      </c>
    </row>
    <row r="21" spans="1:9" ht="24.95" customHeight="1">
      <c r="A21" s="9">
        <v>6970</v>
      </c>
      <c r="B21" s="29">
        <v>22360.287285183782</v>
      </c>
      <c r="C21" s="30"/>
      <c r="D21" s="30">
        <v>7</v>
      </c>
      <c r="E21" s="31">
        <v>931</v>
      </c>
      <c r="F21" s="34"/>
      <c r="G21" s="32">
        <v>265402</v>
      </c>
      <c r="H21" s="33">
        <v>121</v>
      </c>
      <c r="I21" s="13" t="s">
        <v>8</v>
      </c>
    </row>
    <row r="22" spans="1:9" ht="24.95" customHeight="1">
      <c r="A22" s="9">
        <v>13509</v>
      </c>
      <c r="B22" s="29">
        <v>34020.717435601073</v>
      </c>
      <c r="C22" s="30"/>
      <c r="D22" s="30">
        <v>9</v>
      </c>
      <c r="E22" s="31">
        <v>4837</v>
      </c>
      <c r="F22" s="34"/>
      <c r="G22" s="32">
        <v>140623</v>
      </c>
      <c r="H22" s="33">
        <v>154</v>
      </c>
      <c r="I22" s="13" t="s">
        <v>9</v>
      </c>
    </row>
    <row r="23" spans="1:9" ht="24.95" customHeight="1">
      <c r="A23" s="9">
        <v>4445</v>
      </c>
      <c r="B23" s="29">
        <v>11734.101151727573</v>
      </c>
      <c r="C23" s="30"/>
      <c r="D23" s="30">
        <v>16</v>
      </c>
      <c r="E23" s="31">
        <v>240</v>
      </c>
      <c r="F23" s="34"/>
      <c r="G23" s="32">
        <v>250561</v>
      </c>
      <c r="H23" s="33">
        <v>50</v>
      </c>
      <c r="I23" s="13" t="s">
        <v>10</v>
      </c>
    </row>
    <row r="24" spans="1:9" s="3" customFormat="1" ht="24.95" customHeight="1">
      <c r="A24" s="9">
        <v>5085</v>
      </c>
      <c r="B24" s="29">
        <v>8090.3305785123939</v>
      </c>
      <c r="C24" s="30"/>
      <c r="D24" s="30">
        <v>4</v>
      </c>
      <c r="E24" s="35">
        <v>0</v>
      </c>
      <c r="F24" s="34"/>
      <c r="G24" s="32">
        <v>136426</v>
      </c>
      <c r="H24" s="33">
        <v>27</v>
      </c>
      <c r="I24" s="13" t="s">
        <v>11</v>
      </c>
    </row>
    <row r="25" spans="1:9" ht="24.95" customHeight="1">
      <c r="A25" s="9">
        <v>9258</v>
      </c>
      <c r="B25" s="29">
        <v>43608.289856526528</v>
      </c>
      <c r="C25" s="30"/>
      <c r="D25" s="30">
        <v>56</v>
      </c>
      <c r="E25" s="31">
        <v>736</v>
      </c>
      <c r="F25" s="34"/>
      <c r="G25" s="32">
        <v>335102</v>
      </c>
      <c r="H25" s="36">
        <v>220</v>
      </c>
      <c r="I25" s="13" t="s">
        <v>12</v>
      </c>
    </row>
    <row r="26" spans="1:9" ht="24.95" customHeight="1">
      <c r="A26" s="9">
        <v>5274</v>
      </c>
      <c r="B26" s="29">
        <v>28347.874857593524</v>
      </c>
      <c r="C26" s="30"/>
      <c r="D26" s="30">
        <v>23</v>
      </c>
      <c r="E26" s="31">
        <v>69</v>
      </c>
      <c r="F26" s="34"/>
      <c r="G26" s="32">
        <v>201331</v>
      </c>
      <c r="H26" s="36">
        <v>116</v>
      </c>
      <c r="I26" s="13" t="s">
        <v>13</v>
      </c>
    </row>
    <row r="27" spans="1:9" ht="24.95" customHeight="1">
      <c r="A27" s="9">
        <v>12817</v>
      </c>
      <c r="B27" s="29">
        <v>42380.876729861593</v>
      </c>
      <c r="C27" s="30"/>
      <c r="D27" s="30">
        <v>47</v>
      </c>
      <c r="E27" s="31">
        <v>1977</v>
      </c>
      <c r="F27" s="34"/>
      <c r="G27" s="32">
        <v>481471</v>
      </c>
      <c r="H27" s="36">
        <v>176</v>
      </c>
      <c r="I27" s="13" t="s">
        <v>14</v>
      </c>
    </row>
    <row r="28" spans="1:9" ht="24.95" customHeight="1">
      <c r="A28" s="9">
        <v>2786</v>
      </c>
      <c r="B28" s="29">
        <v>9240.5063291139122</v>
      </c>
      <c r="C28" s="30"/>
      <c r="D28" s="30">
        <v>1</v>
      </c>
      <c r="E28" s="31">
        <v>87</v>
      </c>
      <c r="F28" s="34"/>
      <c r="G28" s="32">
        <v>94383</v>
      </c>
      <c r="H28" s="33">
        <v>50</v>
      </c>
      <c r="I28" s="13" t="s">
        <v>15</v>
      </c>
    </row>
    <row r="29" spans="1:9" ht="24.95" customHeight="1">
      <c r="A29" s="9">
        <v>275</v>
      </c>
      <c r="B29" s="29">
        <v>0</v>
      </c>
      <c r="C29" s="30"/>
      <c r="D29" s="37">
        <v>0</v>
      </c>
      <c r="E29" s="31">
        <v>0</v>
      </c>
      <c r="F29" s="34"/>
      <c r="G29" s="32">
        <v>34597</v>
      </c>
      <c r="H29" s="38">
        <v>13</v>
      </c>
      <c r="I29" s="13" t="s">
        <v>16</v>
      </c>
    </row>
    <row r="30" spans="1:9" ht="24.95" customHeight="1">
      <c r="A30" s="9">
        <v>838</v>
      </c>
      <c r="B30" s="29">
        <v>1413.7974683544289</v>
      </c>
      <c r="C30" s="30"/>
      <c r="D30" s="37">
        <v>0</v>
      </c>
      <c r="E30" s="31">
        <v>54</v>
      </c>
      <c r="F30" s="34"/>
      <c r="G30" s="32">
        <v>54231</v>
      </c>
      <c r="H30" s="33">
        <v>11</v>
      </c>
      <c r="I30" s="13" t="s">
        <v>17</v>
      </c>
    </row>
    <row r="31" spans="1:9" ht="24.95" customHeight="1">
      <c r="A31" s="9">
        <v>4394</v>
      </c>
      <c r="B31" s="29">
        <v>9827.8842306495335</v>
      </c>
      <c r="C31" s="30"/>
      <c r="D31" s="30">
        <v>4</v>
      </c>
      <c r="E31" s="31">
        <v>541</v>
      </c>
      <c r="F31" s="34"/>
      <c r="G31" s="32">
        <v>223252</v>
      </c>
      <c r="H31" s="36">
        <v>49</v>
      </c>
      <c r="I31" s="13" t="s">
        <v>18</v>
      </c>
    </row>
    <row r="32" spans="1:9" ht="24.95" customHeight="1">
      <c r="A32" s="9">
        <v>73</v>
      </c>
      <c r="B32" s="29">
        <v>22783.299999999981</v>
      </c>
      <c r="C32" s="30"/>
      <c r="D32" s="30">
        <v>2</v>
      </c>
      <c r="E32" s="35">
        <v>0</v>
      </c>
      <c r="F32" s="34"/>
      <c r="G32" s="32">
        <v>29</v>
      </c>
      <c r="H32" s="38">
        <v>70</v>
      </c>
      <c r="I32" s="13" t="s">
        <v>19</v>
      </c>
    </row>
    <row r="33" spans="1:9" ht="24.95" customHeight="1">
      <c r="A33" s="9">
        <v>0</v>
      </c>
      <c r="B33" s="29">
        <v>23968.333333333325</v>
      </c>
      <c r="C33" s="30"/>
      <c r="D33" s="37">
        <v>0</v>
      </c>
      <c r="E33" s="35">
        <v>0</v>
      </c>
      <c r="F33" s="34"/>
      <c r="G33" s="32">
        <v>0</v>
      </c>
      <c r="H33" s="38">
        <v>80</v>
      </c>
      <c r="I33" s="13" t="s">
        <v>20</v>
      </c>
    </row>
    <row r="34" spans="1:9" ht="24.95" customHeight="1">
      <c r="A34" s="9">
        <v>8552</v>
      </c>
      <c r="B34" s="29">
        <v>29558.00156112398</v>
      </c>
      <c r="C34" s="30"/>
      <c r="D34" s="30">
        <v>7</v>
      </c>
      <c r="E34" s="31">
        <v>484</v>
      </c>
      <c r="F34" s="34"/>
      <c r="G34" s="32">
        <v>363918</v>
      </c>
      <c r="H34" s="36">
        <v>133</v>
      </c>
      <c r="I34" s="13" t="s">
        <v>21</v>
      </c>
    </row>
    <row r="35" spans="1:9" ht="24.95" customHeight="1">
      <c r="A35" s="9">
        <v>0</v>
      </c>
      <c r="B35" s="29">
        <v>0</v>
      </c>
      <c r="C35" s="30"/>
      <c r="D35" s="37">
        <v>0</v>
      </c>
      <c r="E35" s="35">
        <v>0</v>
      </c>
      <c r="F35" s="34"/>
      <c r="G35" s="32">
        <v>0</v>
      </c>
      <c r="H35" s="39">
        <v>169</v>
      </c>
      <c r="I35" s="13" t="s">
        <v>22</v>
      </c>
    </row>
    <row r="36" spans="1:9" ht="24.95" customHeight="1">
      <c r="A36" s="9">
        <v>6241</v>
      </c>
      <c r="B36" s="29">
        <v>23307.56495160468</v>
      </c>
      <c r="C36" s="30"/>
      <c r="D36" s="30">
        <v>3</v>
      </c>
      <c r="E36" s="31">
        <v>2399</v>
      </c>
      <c r="F36" s="34"/>
      <c r="G36" s="32">
        <v>40130</v>
      </c>
      <c r="H36" s="38">
        <v>109</v>
      </c>
      <c r="I36" s="13" t="s">
        <v>23</v>
      </c>
    </row>
    <row r="37" spans="1:9" ht="24.95" customHeight="1">
      <c r="A37" s="9">
        <v>410</v>
      </c>
      <c r="B37" s="29">
        <v>14417.499999999982</v>
      </c>
      <c r="C37" s="30"/>
      <c r="D37" s="30">
        <v>4</v>
      </c>
      <c r="E37" s="35">
        <v>0</v>
      </c>
      <c r="F37" s="34"/>
      <c r="G37" s="32">
        <v>149</v>
      </c>
      <c r="H37" s="36">
        <v>65</v>
      </c>
      <c r="I37" s="13" t="s">
        <v>24</v>
      </c>
    </row>
    <row r="38" spans="1:9" ht="24.95" customHeight="1">
      <c r="A38" s="9">
        <v>188</v>
      </c>
      <c r="B38" s="29">
        <v>690.8624708624701</v>
      </c>
      <c r="C38" s="30"/>
      <c r="D38" s="37">
        <v>0</v>
      </c>
      <c r="E38" s="31">
        <v>8</v>
      </c>
      <c r="F38" s="34"/>
      <c r="G38" s="32">
        <v>5203</v>
      </c>
      <c r="H38" s="33">
        <v>58</v>
      </c>
      <c r="I38" s="13" t="s">
        <v>25</v>
      </c>
    </row>
    <row r="39" spans="1:9" ht="24.95" customHeight="1">
      <c r="A39" s="9">
        <v>172</v>
      </c>
      <c r="B39" s="29">
        <v>26456.001133052745</v>
      </c>
      <c r="C39" s="30"/>
      <c r="D39" s="37">
        <v>0</v>
      </c>
      <c r="E39" s="35">
        <v>0</v>
      </c>
      <c r="F39" s="34"/>
      <c r="G39" s="32">
        <v>1639</v>
      </c>
      <c r="H39" s="33">
        <v>90</v>
      </c>
      <c r="I39" s="13" t="s">
        <v>26</v>
      </c>
    </row>
    <row r="40" spans="1:9" ht="24.95" customHeight="1">
      <c r="A40" s="9">
        <v>0</v>
      </c>
      <c r="B40" s="29">
        <v>0</v>
      </c>
      <c r="C40" s="30"/>
      <c r="D40" s="37">
        <v>0</v>
      </c>
      <c r="E40" s="35">
        <v>0</v>
      </c>
      <c r="F40" s="34"/>
      <c r="G40" s="32">
        <v>0</v>
      </c>
      <c r="H40" s="34">
        <v>53</v>
      </c>
      <c r="I40" s="13" t="s">
        <v>26</v>
      </c>
    </row>
    <row r="41" spans="1:9" ht="24.95" customHeight="1">
      <c r="A41" s="9">
        <v>9</v>
      </c>
      <c r="B41" s="29">
        <v>0</v>
      </c>
      <c r="C41" s="30"/>
      <c r="D41" s="37">
        <v>0</v>
      </c>
      <c r="E41" s="35">
        <v>0</v>
      </c>
      <c r="F41" s="34"/>
      <c r="G41" s="32">
        <v>531</v>
      </c>
      <c r="H41" s="34">
        <v>16</v>
      </c>
      <c r="I41" s="13" t="s">
        <v>27</v>
      </c>
    </row>
    <row r="42" spans="1:9" ht="24.95" customHeight="1">
      <c r="A42" s="9">
        <v>8891</v>
      </c>
      <c r="B42" s="29">
        <v>29074.071148628274</v>
      </c>
      <c r="C42" s="30"/>
      <c r="D42" s="30">
        <v>27</v>
      </c>
      <c r="E42" s="31">
        <v>973</v>
      </c>
      <c r="F42" s="34"/>
      <c r="G42" s="32">
        <v>380231</v>
      </c>
      <c r="H42" s="36">
        <v>121</v>
      </c>
      <c r="I42" s="13" t="s">
        <v>28</v>
      </c>
    </row>
    <row r="43" spans="1:9" ht="24.95" customHeight="1">
      <c r="A43" s="9">
        <v>4333</v>
      </c>
      <c r="B43" s="29">
        <v>11341.227904299918</v>
      </c>
      <c r="C43" s="30"/>
      <c r="D43" s="30">
        <v>8</v>
      </c>
      <c r="E43" s="31">
        <v>754</v>
      </c>
      <c r="F43" s="34"/>
      <c r="G43" s="32">
        <v>191068</v>
      </c>
      <c r="H43" s="39">
        <v>47</v>
      </c>
      <c r="I43" s="13" t="s">
        <v>29</v>
      </c>
    </row>
    <row r="44" spans="1:9" ht="24.95" customHeight="1">
      <c r="A44" s="9">
        <v>142</v>
      </c>
      <c r="B44" s="29">
        <v>412.41499564080164</v>
      </c>
      <c r="C44" s="30"/>
      <c r="D44" s="37">
        <v>0</v>
      </c>
      <c r="E44" s="35">
        <v>0</v>
      </c>
      <c r="F44" s="34"/>
      <c r="G44" s="32">
        <v>106881</v>
      </c>
      <c r="H44" s="34">
        <v>8</v>
      </c>
      <c r="I44" s="13" t="s">
        <v>30</v>
      </c>
    </row>
    <row r="45" spans="1:9" ht="24.95" customHeight="1">
      <c r="A45" s="9">
        <v>217</v>
      </c>
      <c r="B45" s="29">
        <v>518.41930541368743</v>
      </c>
      <c r="C45" s="30"/>
      <c r="D45" s="37">
        <v>0</v>
      </c>
      <c r="E45" s="35">
        <v>0</v>
      </c>
      <c r="F45" s="34"/>
      <c r="G45" s="32">
        <v>37651</v>
      </c>
      <c r="H45" s="34">
        <v>18</v>
      </c>
      <c r="I45" s="13" t="s">
        <v>31</v>
      </c>
    </row>
    <row r="46" spans="1:9" s="2" customFormat="1" ht="24.95" customHeight="1">
      <c r="A46" s="14">
        <f>SUM(A15:A45)</f>
        <v>113729</v>
      </c>
      <c r="B46" s="14">
        <f t="shared" ref="B46:H46" si="0">SUM(B15:B45)</f>
        <v>435688.36805381911</v>
      </c>
      <c r="C46" s="14">
        <f t="shared" si="0"/>
        <v>0</v>
      </c>
      <c r="D46" s="14">
        <f>SUM(D15:D45)</f>
        <v>250</v>
      </c>
      <c r="E46" s="14">
        <f t="shared" si="0"/>
        <v>16305</v>
      </c>
      <c r="F46" s="14">
        <f t="shared" si="0"/>
        <v>0</v>
      </c>
      <c r="G46" s="14">
        <f t="shared" si="0"/>
        <v>4282490</v>
      </c>
      <c r="H46" s="14">
        <f t="shared" si="0"/>
        <v>2270</v>
      </c>
      <c r="I46" s="15" t="s">
        <v>32</v>
      </c>
    </row>
    <row r="47" spans="1:9" ht="24.95" customHeight="1">
      <c r="A47" s="9">
        <v>5046</v>
      </c>
      <c r="B47" s="29">
        <v>14969.444788441693</v>
      </c>
      <c r="C47" s="29"/>
      <c r="D47" s="40">
        <v>6</v>
      </c>
      <c r="E47" s="40">
        <v>454</v>
      </c>
      <c r="F47" s="40"/>
      <c r="G47" s="10">
        <v>214300</v>
      </c>
      <c r="H47" s="10">
        <v>88</v>
      </c>
      <c r="I47" s="13" t="s">
        <v>33</v>
      </c>
    </row>
    <row r="48" spans="1:9" ht="24.95" customHeight="1">
      <c r="A48" s="9">
        <v>8891</v>
      </c>
      <c r="B48" s="29">
        <v>35561.673801627971</v>
      </c>
      <c r="C48" s="29"/>
      <c r="D48" s="40">
        <v>27</v>
      </c>
      <c r="E48" s="40">
        <v>973</v>
      </c>
      <c r="F48" s="40"/>
      <c r="G48" s="41">
        <v>225400</v>
      </c>
      <c r="H48" s="41">
        <v>148</v>
      </c>
      <c r="I48" s="13" t="s">
        <v>28</v>
      </c>
    </row>
    <row r="49" spans="1:9" ht="24.95" customHeight="1">
      <c r="A49" s="9">
        <v>3353</v>
      </c>
      <c r="B49" s="29">
        <v>9705.1096009401517</v>
      </c>
      <c r="C49" s="29"/>
      <c r="D49" s="40">
        <v>2</v>
      </c>
      <c r="E49" s="40">
        <v>551</v>
      </c>
      <c r="F49" s="40"/>
      <c r="G49" s="10">
        <v>79200</v>
      </c>
      <c r="H49" s="10">
        <v>59</v>
      </c>
      <c r="I49" s="13" t="s">
        <v>34</v>
      </c>
    </row>
    <row r="50" spans="1:9" ht="24.95" customHeight="1">
      <c r="A50" s="9">
        <v>1973</v>
      </c>
      <c r="B50" s="29">
        <v>6857.3873315781248</v>
      </c>
      <c r="C50" s="29"/>
      <c r="D50" s="40">
        <v>1</v>
      </c>
      <c r="E50" s="40">
        <v>102</v>
      </c>
      <c r="F50" s="40"/>
      <c r="G50" s="10">
        <v>107400</v>
      </c>
      <c r="H50" s="10">
        <v>35</v>
      </c>
      <c r="I50" s="13" t="s">
        <v>35</v>
      </c>
    </row>
    <row r="51" spans="1:9" ht="24.95" customHeight="1">
      <c r="A51" s="9">
        <v>3739</v>
      </c>
      <c r="B51" s="29">
        <v>11748.972854640966</v>
      </c>
      <c r="C51" s="29"/>
      <c r="D51" s="29">
        <v>0</v>
      </c>
      <c r="E51" s="34">
        <v>438</v>
      </c>
      <c r="F51" s="40"/>
      <c r="G51" s="10">
        <v>135400</v>
      </c>
      <c r="H51" s="10">
        <v>77</v>
      </c>
      <c r="I51" s="13" t="s">
        <v>36</v>
      </c>
    </row>
    <row r="52" spans="1:9" ht="24.95" customHeight="1">
      <c r="A52" s="9">
        <v>2648</v>
      </c>
      <c r="B52" s="29">
        <v>4301.9469160005983</v>
      </c>
      <c r="C52" s="29"/>
      <c r="D52" s="29">
        <v>0</v>
      </c>
      <c r="E52" s="34">
        <v>558</v>
      </c>
      <c r="F52" s="40"/>
      <c r="G52" s="10">
        <v>79400</v>
      </c>
      <c r="H52" s="10">
        <v>46</v>
      </c>
      <c r="I52" s="13" t="s">
        <v>37</v>
      </c>
    </row>
    <row r="53" spans="1:9" ht="24.95" customHeight="1">
      <c r="A53" s="9">
        <v>49</v>
      </c>
      <c r="B53" s="29">
        <v>18783.498891352545</v>
      </c>
      <c r="C53" s="29"/>
      <c r="D53" s="29">
        <v>0</v>
      </c>
      <c r="E53" s="29">
        <v>0</v>
      </c>
      <c r="F53" s="40"/>
      <c r="G53" s="41">
        <v>0</v>
      </c>
      <c r="H53" s="41">
        <v>54</v>
      </c>
      <c r="I53" s="13" t="s">
        <v>38</v>
      </c>
    </row>
    <row r="54" spans="1:9" ht="24.95" customHeight="1">
      <c r="A54" s="9">
        <v>507</v>
      </c>
      <c r="B54" s="29">
        <v>18722.621351605809</v>
      </c>
      <c r="C54" s="29"/>
      <c r="D54" s="34">
        <v>2</v>
      </c>
      <c r="E54" s="29">
        <v>0</v>
      </c>
      <c r="F54" s="40"/>
      <c r="G54" s="10">
        <v>0</v>
      </c>
      <c r="H54" s="10">
        <v>65</v>
      </c>
      <c r="I54" s="13" t="s">
        <v>39</v>
      </c>
    </row>
    <row r="55" spans="1:9" ht="24.95" customHeight="1">
      <c r="A55" s="9">
        <v>108</v>
      </c>
      <c r="B55" s="29">
        <v>5401.9097222222099</v>
      </c>
      <c r="C55" s="29"/>
      <c r="D55" s="29">
        <v>0</v>
      </c>
      <c r="E55" s="29">
        <v>0</v>
      </c>
      <c r="F55" s="40"/>
      <c r="G55" s="10">
        <v>1100</v>
      </c>
      <c r="H55" s="10">
        <v>49</v>
      </c>
      <c r="I55" s="13" t="s">
        <v>40</v>
      </c>
    </row>
    <row r="56" spans="1:9" ht="24.95" customHeight="1">
      <c r="A56" s="9">
        <v>9760</v>
      </c>
      <c r="B56" s="29">
        <v>24605.703352533801</v>
      </c>
      <c r="C56" s="29"/>
      <c r="D56" s="34">
        <v>17</v>
      </c>
      <c r="E56" s="34">
        <v>3266</v>
      </c>
      <c r="F56" s="40"/>
      <c r="G56" s="41">
        <v>121600</v>
      </c>
      <c r="H56" s="41">
        <v>139</v>
      </c>
      <c r="I56" s="13" t="s">
        <v>41</v>
      </c>
    </row>
    <row r="57" spans="1:9" ht="24.95" customHeight="1">
      <c r="A57" s="9">
        <v>2146</v>
      </c>
      <c r="B57" s="29">
        <v>4440.7588739290077</v>
      </c>
      <c r="C57" s="29"/>
      <c r="D57" s="29">
        <v>0</v>
      </c>
      <c r="E57" s="34">
        <v>263</v>
      </c>
      <c r="F57" s="40"/>
      <c r="G57" s="10">
        <v>77000</v>
      </c>
      <c r="H57" s="10">
        <v>28</v>
      </c>
      <c r="I57" s="13" t="s">
        <v>42</v>
      </c>
    </row>
    <row r="58" spans="1:9" ht="24.95" customHeight="1">
      <c r="A58" s="9">
        <v>586</v>
      </c>
      <c r="B58" s="29">
        <v>0</v>
      </c>
      <c r="C58" s="29"/>
      <c r="D58" s="29">
        <v>0</v>
      </c>
      <c r="E58" s="34">
        <v>79</v>
      </c>
      <c r="F58" s="40"/>
      <c r="G58" s="10">
        <v>17900</v>
      </c>
      <c r="H58" s="10">
        <v>46</v>
      </c>
      <c r="I58" s="13" t="s">
        <v>43</v>
      </c>
    </row>
    <row r="59" spans="1:9" ht="24.95" customHeight="1">
      <c r="A59" s="9">
        <v>175</v>
      </c>
      <c r="B59" s="29">
        <v>1138.7231241772697</v>
      </c>
      <c r="C59" s="29"/>
      <c r="D59" s="29">
        <v>0</v>
      </c>
      <c r="E59" s="34">
        <v>11</v>
      </c>
      <c r="F59" s="40"/>
      <c r="G59" s="10">
        <v>51000</v>
      </c>
      <c r="H59" s="10">
        <v>18</v>
      </c>
      <c r="I59" s="13" t="s">
        <v>44</v>
      </c>
    </row>
    <row r="60" spans="1:9" s="2" customFormat="1" ht="24.95" customHeight="1">
      <c r="A60" s="14">
        <f>SUM(A47:A59)</f>
        <v>38981</v>
      </c>
      <c r="B60" s="14">
        <f t="shared" ref="B60:H60" si="1">SUM(B47:B59)</f>
        <v>156237.75060905016</v>
      </c>
      <c r="C60" s="14">
        <f t="shared" si="1"/>
        <v>0</v>
      </c>
      <c r="D60" s="14">
        <f t="shared" si="1"/>
        <v>55</v>
      </c>
      <c r="E60" s="14">
        <f t="shared" si="1"/>
        <v>6695</v>
      </c>
      <c r="F60" s="14">
        <f t="shared" si="1"/>
        <v>0</v>
      </c>
      <c r="G60" s="14">
        <f t="shared" si="1"/>
        <v>1109700</v>
      </c>
      <c r="H60" s="14">
        <f t="shared" si="1"/>
        <v>852</v>
      </c>
      <c r="I60" s="15" t="s">
        <v>45</v>
      </c>
    </row>
    <row r="61" spans="1:9" ht="24.95" customHeight="1">
      <c r="A61" s="11">
        <v>1574</v>
      </c>
      <c r="B61" s="42">
        <v>3474.0275707898541</v>
      </c>
      <c r="C61" s="42"/>
      <c r="D61" s="43">
        <v>3</v>
      </c>
      <c r="E61" s="43">
        <v>324</v>
      </c>
      <c r="F61" s="43"/>
      <c r="G61" s="41">
        <v>59000</v>
      </c>
      <c r="H61" s="41">
        <v>53</v>
      </c>
      <c r="I61" s="13" t="s">
        <v>46</v>
      </c>
    </row>
    <row r="62" spans="1:9" ht="24.95" customHeight="1">
      <c r="A62" s="14">
        <f>SUM(A61)</f>
        <v>1574</v>
      </c>
      <c r="B62" s="14">
        <f t="shared" ref="B62:H62" si="2">SUM(B61)</f>
        <v>3474.0275707898541</v>
      </c>
      <c r="C62" s="14">
        <f t="shared" si="2"/>
        <v>0</v>
      </c>
      <c r="D62" s="14">
        <f t="shared" si="2"/>
        <v>3</v>
      </c>
      <c r="E62" s="14">
        <f t="shared" si="2"/>
        <v>324</v>
      </c>
      <c r="F62" s="14">
        <f t="shared" si="2"/>
        <v>0</v>
      </c>
      <c r="G62" s="14">
        <f t="shared" si="2"/>
        <v>59000</v>
      </c>
      <c r="H62" s="14">
        <f t="shared" si="2"/>
        <v>53</v>
      </c>
      <c r="I62" s="15" t="s">
        <v>47</v>
      </c>
    </row>
    <row r="63" spans="1:9" ht="24.95" customHeight="1">
      <c r="A63" s="14">
        <f>SUM(A46+A60+A62)</f>
        <v>154284</v>
      </c>
      <c r="B63" s="14">
        <f t="shared" ref="B63:H63" si="3">SUM(B46+B60+B62)</f>
        <v>595400.14623365912</v>
      </c>
      <c r="C63" s="14">
        <f t="shared" si="3"/>
        <v>0</v>
      </c>
      <c r="D63" s="14">
        <f t="shared" si="3"/>
        <v>308</v>
      </c>
      <c r="E63" s="14">
        <f t="shared" si="3"/>
        <v>23324</v>
      </c>
      <c r="F63" s="14">
        <f t="shared" si="3"/>
        <v>0</v>
      </c>
      <c r="G63" s="14">
        <f t="shared" si="3"/>
        <v>5451190</v>
      </c>
      <c r="H63" s="14">
        <f t="shared" si="3"/>
        <v>3175</v>
      </c>
      <c r="I63" s="15" t="s">
        <v>48</v>
      </c>
    </row>
    <row r="64" spans="1:9" ht="41.25" customHeight="1">
      <c r="A64" s="22"/>
      <c r="B64" s="22"/>
      <c r="C64" s="22"/>
      <c r="D64" s="22"/>
      <c r="E64" s="22"/>
      <c r="F64" s="22"/>
      <c r="G64" s="22"/>
      <c r="H64" s="22"/>
      <c r="I64" s="22"/>
    </row>
    <row r="65" spans="1:9" s="19" customFormat="1" ht="16.5" customHeight="1">
      <c r="A65" s="23" t="s">
        <v>0</v>
      </c>
      <c r="B65" s="23"/>
      <c r="C65" s="23"/>
      <c r="D65" s="23"/>
      <c r="E65" s="23"/>
      <c r="F65" s="23"/>
      <c r="G65" s="23"/>
      <c r="H65" s="23"/>
      <c r="I65" s="23"/>
    </row>
    <row r="66" spans="1:9" s="19" customFormat="1" ht="16.5" customHeight="1">
      <c r="A66" s="24" t="s">
        <v>116</v>
      </c>
      <c r="B66" s="23"/>
      <c r="C66" s="23"/>
      <c r="D66" s="23"/>
      <c r="E66" s="23"/>
      <c r="F66" s="23"/>
      <c r="G66" s="23"/>
      <c r="H66" s="23"/>
      <c r="I66" s="23"/>
    </row>
    <row r="67" spans="1:9" s="4" customFormat="1" ht="12.75" customHeight="1">
      <c r="A67" s="27" t="s">
        <v>126</v>
      </c>
      <c r="B67" s="27" t="s">
        <v>127</v>
      </c>
      <c r="C67" s="27" t="s">
        <v>124</v>
      </c>
      <c r="D67" s="27" t="s">
        <v>123</v>
      </c>
      <c r="E67" s="27" t="s">
        <v>120</v>
      </c>
      <c r="F67" s="27"/>
      <c r="G67" s="27" t="s">
        <v>119</v>
      </c>
      <c r="H67" s="27" t="s">
        <v>118</v>
      </c>
      <c r="I67" s="28" t="s">
        <v>1</v>
      </c>
    </row>
    <row r="68" spans="1:9" s="4" customFormat="1" ht="15.75" customHeight="1">
      <c r="A68" s="27"/>
      <c r="B68" s="27"/>
      <c r="C68" s="27"/>
      <c r="D68" s="27"/>
      <c r="E68" s="27" t="s">
        <v>122</v>
      </c>
      <c r="F68" s="27" t="s">
        <v>121</v>
      </c>
      <c r="G68" s="27"/>
      <c r="H68" s="27"/>
      <c r="I68" s="28"/>
    </row>
    <row r="69" spans="1:9" s="4" customFormat="1" ht="24" customHeight="1">
      <c r="A69" s="27"/>
      <c r="B69" s="27"/>
      <c r="C69" s="27"/>
      <c r="D69" s="27"/>
      <c r="E69" s="27"/>
      <c r="F69" s="27"/>
      <c r="G69" s="27"/>
      <c r="H69" s="27"/>
      <c r="I69" s="28"/>
    </row>
    <row r="70" spans="1:9" s="4" customFormat="1" ht="24.95" customHeight="1">
      <c r="A70" s="9">
        <v>8661</v>
      </c>
      <c r="B70" s="9">
        <v>13786</v>
      </c>
      <c r="C70" s="9">
        <v>4387</v>
      </c>
      <c r="D70" s="9">
        <v>5</v>
      </c>
      <c r="E70" s="9">
        <v>1133</v>
      </c>
      <c r="F70" s="9">
        <v>6</v>
      </c>
      <c r="G70" s="9">
        <v>175614</v>
      </c>
      <c r="H70" s="9">
        <v>95</v>
      </c>
      <c r="I70" s="17" t="s">
        <v>49</v>
      </c>
    </row>
    <row r="71" spans="1:9" s="4" customFormat="1" ht="24.95" customHeight="1">
      <c r="A71" s="9">
        <v>13414</v>
      </c>
      <c r="B71" s="9" t="s">
        <v>50</v>
      </c>
      <c r="C71" s="9">
        <v>4995</v>
      </c>
      <c r="D71" s="9">
        <v>39</v>
      </c>
      <c r="E71" s="9">
        <v>1482</v>
      </c>
      <c r="F71" s="9">
        <v>5</v>
      </c>
      <c r="G71" s="9">
        <v>325736</v>
      </c>
      <c r="H71" s="9">
        <v>128</v>
      </c>
      <c r="I71" s="17" t="s">
        <v>51</v>
      </c>
    </row>
    <row r="72" spans="1:9" s="4" customFormat="1" ht="24.95" customHeight="1">
      <c r="A72" s="9">
        <v>16593</v>
      </c>
      <c r="B72" s="9">
        <v>28748</v>
      </c>
      <c r="C72" s="9">
        <v>5968</v>
      </c>
      <c r="D72" s="9">
        <v>66</v>
      </c>
      <c r="E72" s="9">
        <v>1266</v>
      </c>
      <c r="F72" s="9">
        <v>2</v>
      </c>
      <c r="G72" s="9">
        <v>156857</v>
      </c>
      <c r="H72" s="9">
        <v>254</v>
      </c>
      <c r="I72" s="17" t="s">
        <v>52</v>
      </c>
    </row>
    <row r="73" spans="1:9" s="4" customFormat="1" ht="24.95" customHeight="1">
      <c r="A73" s="9">
        <v>21384</v>
      </c>
      <c r="B73" s="9">
        <v>34384</v>
      </c>
      <c r="C73" s="9">
        <v>12683</v>
      </c>
      <c r="D73" s="9">
        <v>21</v>
      </c>
      <c r="E73" s="9">
        <v>1711</v>
      </c>
      <c r="F73" s="9">
        <v>9</v>
      </c>
      <c r="G73" s="9">
        <v>192019</v>
      </c>
      <c r="H73" s="9">
        <v>126</v>
      </c>
      <c r="I73" s="17" t="s">
        <v>53</v>
      </c>
    </row>
    <row r="74" spans="1:9" s="4" customFormat="1" ht="24.95" customHeight="1">
      <c r="A74" s="9">
        <v>1054</v>
      </c>
      <c r="B74" s="9">
        <v>1119</v>
      </c>
      <c r="C74" s="9">
        <v>1048</v>
      </c>
      <c r="D74" s="9">
        <v>0</v>
      </c>
      <c r="E74" s="9">
        <v>0</v>
      </c>
      <c r="F74" s="9">
        <v>0</v>
      </c>
      <c r="G74" s="9">
        <v>46267</v>
      </c>
      <c r="H74" s="9">
        <v>10</v>
      </c>
      <c r="I74" s="18" t="s">
        <v>54</v>
      </c>
    </row>
    <row r="75" spans="1:9" s="4" customFormat="1" ht="24.95" customHeight="1">
      <c r="A75" s="9">
        <v>4134</v>
      </c>
      <c r="B75" s="9">
        <v>8813</v>
      </c>
      <c r="C75" s="9">
        <v>1517</v>
      </c>
      <c r="D75" s="9">
        <v>5</v>
      </c>
      <c r="E75" s="9">
        <v>477</v>
      </c>
      <c r="F75" s="9">
        <v>2</v>
      </c>
      <c r="G75" s="9">
        <v>147854</v>
      </c>
      <c r="H75" s="9">
        <v>64</v>
      </c>
      <c r="I75" s="17" t="s">
        <v>55</v>
      </c>
    </row>
    <row r="76" spans="1:9" s="4" customFormat="1" ht="24.95" customHeight="1">
      <c r="A76" s="9">
        <v>1236</v>
      </c>
      <c r="B76" s="9">
        <v>2310</v>
      </c>
      <c r="C76" s="9">
        <v>1143</v>
      </c>
      <c r="D76" s="9">
        <v>0</v>
      </c>
      <c r="E76" s="9">
        <v>0</v>
      </c>
      <c r="F76" s="9">
        <v>0</v>
      </c>
      <c r="G76" s="9">
        <v>12516</v>
      </c>
      <c r="H76" s="9">
        <v>30</v>
      </c>
      <c r="I76" s="17" t="s">
        <v>56</v>
      </c>
    </row>
    <row r="77" spans="1:9" s="4" customFormat="1" ht="24.95" customHeight="1">
      <c r="A77" s="9">
        <v>5465</v>
      </c>
      <c r="B77" s="9">
        <v>15592</v>
      </c>
      <c r="C77" s="9">
        <v>2404</v>
      </c>
      <c r="D77" s="9">
        <v>9</v>
      </c>
      <c r="E77" s="9">
        <v>514</v>
      </c>
      <c r="F77" s="9">
        <v>1</v>
      </c>
      <c r="G77" s="9">
        <v>116396</v>
      </c>
      <c r="H77" s="9">
        <v>103</v>
      </c>
      <c r="I77" s="17" t="s">
        <v>57</v>
      </c>
    </row>
    <row r="78" spans="1:9" s="4" customFormat="1" ht="24.95" customHeight="1">
      <c r="A78" s="9">
        <v>1209</v>
      </c>
      <c r="B78" s="9">
        <v>4380</v>
      </c>
      <c r="C78" s="9">
        <v>21</v>
      </c>
      <c r="D78" s="9">
        <v>0</v>
      </c>
      <c r="E78" s="9">
        <v>0</v>
      </c>
      <c r="F78" s="9">
        <v>0</v>
      </c>
      <c r="G78" s="9">
        <v>23013</v>
      </c>
      <c r="H78" s="9">
        <v>12</v>
      </c>
      <c r="I78" s="17" t="s">
        <v>58</v>
      </c>
    </row>
    <row r="79" spans="1:9" s="4" customFormat="1" ht="24.95" customHeight="1">
      <c r="A79" s="9">
        <v>1996</v>
      </c>
      <c r="B79" s="9">
        <v>3420</v>
      </c>
      <c r="C79" s="9">
        <v>1996</v>
      </c>
      <c r="D79" s="9">
        <v>0</v>
      </c>
      <c r="E79" s="9">
        <v>0</v>
      </c>
      <c r="F79" s="9">
        <v>0</v>
      </c>
      <c r="G79" s="9">
        <v>148414</v>
      </c>
      <c r="H79" s="9">
        <v>11</v>
      </c>
      <c r="I79" s="17" t="s">
        <v>59</v>
      </c>
    </row>
    <row r="80" spans="1:9" s="4" customFormat="1" ht="24.95" customHeight="1">
      <c r="A80" s="9">
        <v>3813</v>
      </c>
      <c r="B80" s="9">
        <v>9795</v>
      </c>
      <c r="C80" s="9">
        <v>2932</v>
      </c>
      <c r="D80" s="9">
        <v>5</v>
      </c>
      <c r="E80" s="9">
        <v>140</v>
      </c>
      <c r="F80" s="9">
        <v>1</v>
      </c>
      <c r="G80" s="12">
        <v>121899</v>
      </c>
      <c r="H80" s="44">
        <v>100</v>
      </c>
      <c r="I80" s="17" t="s">
        <v>60</v>
      </c>
    </row>
    <row r="81" spans="1:9" s="4" customFormat="1" ht="24.95" customHeight="1">
      <c r="A81" s="9">
        <v>5870</v>
      </c>
      <c r="B81" s="9">
        <v>17482</v>
      </c>
      <c r="C81" s="9">
        <v>2973</v>
      </c>
      <c r="D81" s="9">
        <v>16</v>
      </c>
      <c r="E81" s="9">
        <v>413</v>
      </c>
      <c r="F81" s="9">
        <v>0</v>
      </c>
      <c r="G81" s="9">
        <v>64119</v>
      </c>
      <c r="H81" s="9">
        <v>79</v>
      </c>
      <c r="I81" s="17" t="s">
        <v>61</v>
      </c>
    </row>
    <row r="82" spans="1:9" s="4" customFormat="1" ht="24.95" customHeight="1">
      <c r="A82" s="9">
        <v>12557</v>
      </c>
      <c r="B82" s="9">
        <v>32110</v>
      </c>
      <c r="C82" s="9">
        <v>6211</v>
      </c>
      <c r="D82" s="9">
        <v>31</v>
      </c>
      <c r="E82" s="9">
        <v>1060</v>
      </c>
      <c r="F82" s="9">
        <v>7</v>
      </c>
      <c r="G82" s="9">
        <v>376001</v>
      </c>
      <c r="H82" s="9">
        <v>220</v>
      </c>
      <c r="I82" s="17" t="s">
        <v>62</v>
      </c>
    </row>
    <row r="83" spans="1:9" s="4" customFormat="1" ht="24.95" customHeight="1">
      <c r="A83" s="9">
        <v>9335</v>
      </c>
      <c r="B83" s="9">
        <v>5566</v>
      </c>
      <c r="C83" s="9">
        <v>4132</v>
      </c>
      <c r="D83" s="9">
        <v>3</v>
      </c>
      <c r="E83" s="9"/>
      <c r="F83" s="9"/>
      <c r="G83" s="9">
        <v>134496</v>
      </c>
      <c r="H83" s="9">
        <v>65</v>
      </c>
      <c r="I83" s="17" t="s">
        <v>63</v>
      </c>
    </row>
    <row r="84" spans="1:9" s="4" customFormat="1" ht="24.95" customHeight="1">
      <c r="A84" s="9">
        <v>2197</v>
      </c>
      <c r="B84" s="9">
        <v>4377</v>
      </c>
      <c r="C84" s="9">
        <v>607</v>
      </c>
      <c r="D84" s="9">
        <v>0</v>
      </c>
      <c r="E84" s="9">
        <v>0</v>
      </c>
      <c r="F84" s="9">
        <v>0</v>
      </c>
      <c r="G84" s="9">
        <v>61910</v>
      </c>
      <c r="H84" s="9">
        <v>27</v>
      </c>
      <c r="I84" s="17" t="s">
        <v>64</v>
      </c>
    </row>
    <row r="85" spans="1:9" s="4" customFormat="1" ht="24.95" customHeight="1">
      <c r="A85" s="9">
        <v>8085</v>
      </c>
      <c r="B85" s="9">
        <v>21163</v>
      </c>
      <c r="C85" s="9">
        <v>3554</v>
      </c>
      <c r="D85" s="9">
        <v>2</v>
      </c>
      <c r="E85" s="9">
        <v>1650</v>
      </c>
      <c r="F85" s="9">
        <v>2</v>
      </c>
      <c r="G85" s="9">
        <v>90018</v>
      </c>
      <c r="H85" s="9">
        <v>91</v>
      </c>
      <c r="I85" s="17" t="s">
        <v>65</v>
      </c>
    </row>
    <row r="86" spans="1:9" s="4" customFormat="1" ht="24.95" customHeight="1">
      <c r="A86" s="9">
        <v>4620</v>
      </c>
      <c r="B86" s="9">
        <v>12881</v>
      </c>
      <c r="C86" s="9">
        <v>2054</v>
      </c>
      <c r="D86" s="9">
        <v>0</v>
      </c>
      <c r="E86" s="9">
        <v>434</v>
      </c>
      <c r="F86" s="9">
        <v>2</v>
      </c>
      <c r="G86" s="9">
        <v>135848</v>
      </c>
      <c r="H86" s="9">
        <v>74</v>
      </c>
      <c r="I86" s="17" t="s">
        <v>66</v>
      </c>
    </row>
    <row r="87" spans="1:9" s="4" customFormat="1" ht="24.95" customHeight="1">
      <c r="A87" s="9">
        <v>7397</v>
      </c>
      <c r="B87" s="9">
        <v>23282</v>
      </c>
      <c r="C87" s="9">
        <v>3765</v>
      </c>
      <c r="D87" s="9">
        <v>11</v>
      </c>
      <c r="E87" s="9">
        <v>850</v>
      </c>
      <c r="F87" s="9">
        <v>6</v>
      </c>
      <c r="G87" s="9">
        <v>163019</v>
      </c>
      <c r="H87" s="9">
        <v>111</v>
      </c>
      <c r="I87" s="17" t="s">
        <v>67</v>
      </c>
    </row>
    <row r="88" spans="1:9" s="4" customFormat="1" ht="24.95" customHeight="1">
      <c r="A88" s="9">
        <v>12695</v>
      </c>
      <c r="B88" s="9">
        <v>8258</v>
      </c>
      <c r="C88" s="9">
        <v>642</v>
      </c>
      <c r="D88" s="9">
        <v>21</v>
      </c>
      <c r="E88" s="9">
        <v>948</v>
      </c>
      <c r="F88" s="9">
        <v>0</v>
      </c>
      <c r="G88" s="9">
        <v>265353</v>
      </c>
      <c r="H88" s="9">
        <v>100</v>
      </c>
      <c r="I88" s="17" t="s">
        <v>68</v>
      </c>
    </row>
    <row r="89" spans="1:9" s="4" customFormat="1" ht="24.95" customHeight="1">
      <c r="A89" s="9">
        <v>7863</v>
      </c>
      <c r="B89" s="9">
        <v>21992</v>
      </c>
      <c r="C89" s="9">
        <v>0</v>
      </c>
      <c r="D89" s="9">
        <v>39</v>
      </c>
      <c r="E89" s="9">
        <v>517</v>
      </c>
      <c r="F89" s="9">
        <v>8</v>
      </c>
      <c r="G89" s="9">
        <v>226209</v>
      </c>
      <c r="H89" s="9">
        <v>73</v>
      </c>
      <c r="I89" s="17" t="s">
        <v>69</v>
      </c>
    </row>
    <row r="90" spans="1:9" s="4" customFormat="1" ht="24.95" customHeight="1">
      <c r="A90" s="9">
        <v>1146</v>
      </c>
      <c r="B90" s="9">
        <v>17659</v>
      </c>
      <c r="C90" s="9">
        <v>4616</v>
      </c>
      <c r="D90" s="9">
        <v>1</v>
      </c>
      <c r="E90" s="9">
        <v>0</v>
      </c>
      <c r="F90" s="9">
        <v>5</v>
      </c>
      <c r="G90" s="9">
        <v>22696</v>
      </c>
      <c r="H90" s="9">
        <v>40</v>
      </c>
      <c r="I90" s="17" t="s">
        <v>70</v>
      </c>
    </row>
    <row r="91" spans="1:9" s="4" customFormat="1" ht="24.95" customHeight="1">
      <c r="A91" s="9">
        <v>9926</v>
      </c>
      <c r="B91" s="9">
        <v>20240</v>
      </c>
      <c r="C91" s="9">
        <v>3482</v>
      </c>
      <c r="D91" s="9">
        <v>10</v>
      </c>
      <c r="E91" s="9">
        <v>1005</v>
      </c>
      <c r="F91" s="9">
        <v>2</v>
      </c>
      <c r="G91" s="9">
        <v>167601</v>
      </c>
      <c r="H91" s="9">
        <v>92</v>
      </c>
      <c r="I91" s="17" t="s">
        <v>71</v>
      </c>
    </row>
    <row r="92" spans="1:9" s="4" customFormat="1" ht="24.95" customHeight="1">
      <c r="A92" s="9">
        <v>14512</v>
      </c>
      <c r="B92" s="9">
        <v>33398</v>
      </c>
      <c r="C92" s="9">
        <v>59548</v>
      </c>
      <c r="D92" s="9">
        <v>39</v>
      </c>
      <c r="E92" s="9">
        <v>922</v>
      </c>
      <c r="F92" s="9">
        <v>7</v>
      </c>
      <c r="G92" s="9">
        <v>282273</v>
      </c>
      <c r="H92" s="9">
        <v>161</v>
      </c>
      <c r="I92" s="17" t="s">
        <v>72</v>
      </c>
    </row>
    <row r="93" spans="1:9" s="4" customFormat="1" ht="24.95" customHeight="1">
      <c r="A93" s="9">
        <v>6753</v>
      </c>
      <c r="B93" s="9">
        <v>14128</v>
      </c>
      <c r="C93" s="9">
        <v>2949</v>
      </c>
      <c r="D93" s="9">
        <v>8</v>
      </c>
      <c r="E93" s="9">
        <v>1044</v>
      </c>
      <c r="F93" s="9">
        <v>8</v>
      </c>
      <c r="G93" s="9">
        <v>90919</v>
      </c>
      <c r="H93" s="9">
        <v>50</v>
      </c>
      <c r="I93" s="17" t="s">
        <v>73</v>
      </c>
    </row>
    <row r="94" spans="1:9" s="4" customFormat="1" ht="24.95" customHeight="1">
      <c r="A94" s="9">
        <v>12155</v>
      </c>
      <c r="B94" s="9">
        <v>23876</v>
      </c>
      <c r="C94" s="9">
        <v>5237</v>
      </c>
      <c r="D94" s="9">
        <v>23</v>
      </c>
      <c r="E94" s="9">
        <v>1666</v>
      </c>
      <c r="F94" s="9">
        <v>7</v>
      </c>
      <c r="G94" s="9">
        <v>330387</v>
      </c>
      <c r="H94" s="9">
        <v>76</v>
      </c>
      <c r="I94" s="17" t="s">
        <v>74</v>
      </c>
    </row>
    <row r="95" spans="1:9" s="4" customFormat="1" ht="24.95" customHeight="1">
      <c r="A95" s="14">
        <f t="shared" ref="A95" si="4">SUM(A70:A94)</f>
        <v>194070</v>
      </c>
      <c r="B95" s="14">
        <f>SUM(B70:B94)</f>
        <v>378759</v>
      </c>
      <c r="C95" s="14">
        <f t="shared" ref="C95:H95" si="5">SUM(C70:C94)</f>
        <v>138864</v>
      </c>
      <c r="D95" s="14">
        <f t="shared" si="5"/>
        <v>354</v>
      </c>
      <c r="E95" s="14">
        <f t="shared" si="5"/>
        <v>17232</v>
      </c>
      <c r="F95" s="14">
        <f t="shared" si="5"/>
        <v>80</v>
      </c>
      <c r="G95" s="14">
        <f t="shared" si="5"/>
        <v>3877434</v>
      </c>
      <c r="H95" s="14">
        <f t="shared" si="5"/>
        <v>2192</v>
      </c>
      <c r="I95" s="45" t="s">
        <v>75</v>
      </c>
    </row>
    <row r="96" spans="1:9" s="4" customFormat="1" ht="24.95" customHeight="1">
      <c r="A96" s="9">
        <v>27750</v>
      </c>
      <c r="B96" s="9">
        <v>64886</v>
      </c>
      <c r="C96" s="9">
        <v>11189</v>
      </c>
      <c r="D96" s="9">
        <v>88</v>
      </c>
      <c r="E96" s="9">
        <v>2815</v>
      </c>
      <c r="F96" s="9">
        <v>9</v>
      </c>
      <c r="G96" s="9">
        <v>308507</v>
      </c>
      <c r="H96" s="9">
        <v>278</v>
      </c>
      <c r="I96" s="18" t="s">
        <v>76</v>
      </c>
    </row>
    <row r="97" spans="1:9" s="4" customFormat="1" ht="24.95" customHeight="1">
      <c r="A97" s="32">
        <f>SUM([1]ADMISSION!$C$46)</f>
        <v>2915</v>
      </c>
      <c r="B97" s="32">
        <f>SUM([1]ADMISSION!$F$46)</f>
        <v>10169</v>
      </c>
      <c r="C97" s="32">
        <f>SUM([1]OPERATION!$B$9)</f>
        <v>938</v>
      </c>
      <c r="D97" s="32">
        <f>SUM([1]ADMISSION!$I$46)</f>
        <v>11</v>
      </c>
      <c r="E97" s="32"/>
      <c r="F97" s="32"/>
      <c r="G97" s="32">
        <f>SUM([1]OUTPATIENT!$B$45)</f>
        <v>33441</v>
      </c>
      <c r="H97" s="32">
        <v>43</v>
      </c>
      <c r="I97" s="18" t="s">
        <v>77</v>
      </c>
    </row>
    <row r="98" spans="1:9" s="4" customFormat="1" ht="24.95" customHeight="1">
      <c r="A98" s="9">
        <v>10817</v>
      </c>
      <c r="B98" s="9">
        <v>22533</v>
      </c>
      <c r="C98" s="9">
        <v>4319</v>
      </c>
      <c r="D98" s="9">
        <v>6</v>
      </c>
      <c r="E98" s="9">
        <v>856</v>
      </c>
      <c r="F98" s="9">
        <v>1</v>
      </c>
      <c r="G98" s="9">
        <v>326731</v>
      </c>
      <c r="H98" s="9">
        <v>86</v>
      </c>
      <c r="I98" s="18" t="s">
        <v>78</v>
      </c>
    </row>
    <row r="99" spans="1:9" s="4" customFormat="1" ht="24.95" customHeight="1">
      <c r="A99" s="9">
        <v>3452</v>
      </c>
      <c r="B99" s="9">
        <v>10546</v>
      </c>
      <c r="C99" s="9">
        <f>SUM([2]emirates!$F$16)</f>
        <v>1782</v>
      </c>
      <c r="D99" s="9">
        <v>2</v>
      </c>
      <c r="E99" s="9">
        <v>518</v>
      </c>
      <c r="F99" s="9">
        <v>1</v>
      </c>
      <c r="G99" s="9">
        <v>56601</v>
      </c>
      <c r="H99" s="9">
        <v>85</v>
      </c>
      <c r="I99" s="46" t="s">
        <v>79</v>
      </c>
    </row>
    <row r="100" spans="1:9" s="4" customFormat="1" ht="24.95" customHeight="1">
      <c r="A100" s="9">
        <v>572</v>
      </c>
      <c r="B100" s="9">
        <v>1134</v>
      </c>
      <c r="C100" s="9">
        <v>572</v>
      </c>
      <c r="D100" s="9">
        <v>0</v>
      </c>
      <c r="E100" s="9">
        <v>0</v>
      </c>
      <c r="F100" s="9">
        <v>0</v>
      </c>
      <c r="G100" s="9">
        <v>11664</v>
      </c>
      <c r="H100" s="9">
        <v>14</v>
      </c>
      <c r="I100" s="18" t="s">
        <v>80</v>
      </c>
    </row>
    <row r="101" spans="1:9" s="4" customFormat="1" ht="24.95" customHeight="1">
      <c r="A101" s="14">
        <f>SUM(A96:A100)</f>
        <v>45506</v>
      </c>
      <c r="B101" s="14">
        <f t="shared" ref="B101:H101" si="6">SUM(B96:B100)</f>
        <v>109268</v>
      </c>
      <c r="C101" s="14">
        <f t="shared" si="6"/>
        <v>18800</v>
      </c>
      <c r="D101" s="14">
        <f t="shared" si="6"/>
        <v>107</v>
      </c>
      <c r="E101" s="14">
        <f t="shared" si="6"/>
        <v>4189</v>
      </c>
      <c r="F101" s="14">
        <f t="shared" si="6"/>
        <v>11</v>
      </c>
      <c r="G101" s="14">
        <f>SUM(G96:G100)</f>
        <v>736944</v>
      </c>
      <c r="H101" s="14">
        <f t="shared" si="6"/>
        <v>506</v>
      </c>
      <c r="I101" s="45" t="s">
        <v>130</v>
      </c>
    </row>
    <row r="102" spans="1:9" s="4" customFormat="1" ht="24.95" customHeight="1">
      <c r="A102" s="14">
        <f>SUM(A95+A101)</f>
        <v>239576</v>
      </c>
      <c r="B102" s="14">
        <f t="shared" ref="B102:H102" si="7">SUM(B95+B101)</f>
        <v>488027</v>
      </c>
      <c r="C102" s="14">
        <f t="shared" si="7"/>
        <v>157664</v>
      </c>
      <c r="D102" s="14">
        <f t="shared" si="7"/>
        <v>461</v>
      </c>
      <c r="E102" s="14">
        <f t="shared" si="7"/>
        <v>21421</v>
      </c>
      <c r="F102" s="14">
        <f t="shared" si="7"/>
        <v>91</v>
      </c>
      <c r="G102" s="14">
        <f>SUM(G95+G101)</f>
        <v>4614378</v>
      </c>
      <c r="H102" s="14">
        <f t="shared" si="7"/>
        <v>2698</v>
      </c>
      <c r="I102" s="45" t="s">
        <v>81</v>
      </c>
    </row>
    <row r="103" spans="1:9" s="4" customFormat="1" ht="27.75" customHeight="1">
      <c r="A103" s="22"/>
      <c r="B103" s="22"/>
      <c r="C103" s="22"/>
      <c r="D103" s="22"/>
      <c r="E103" s="22"/>
      <c r="F103" s="22"/>
      <c r="G103" s="22"/>
      <c r="H103" s="22"/>
      <c r="I103" s="22"/>
    </row>
    <row r="104" spans="1:9" s="4" customFormat="1">
      <c r="A104" s="21" t="s">
        <v>0</v>
      </c>
      <c r="B104" s="21"/>
      <c r="C104" s="21"/>
      <c r="D104" s="21"/>
      <c r="E104" s="21"/>
      <c r="F104" s="21"/>
      <c r="G104" s="21"/>
      <c r="H104" s="21"/>
      <c r="I104" s="21"/>
    </row>
    <row r="105" spans="1:9" s="4" customFormat="1">
      <c r="A105" s="20" t="s">
        <v>116</v>
      </c>
      <c r="B105" s="21"/>
      <c r="C105" s="21"/>
      <c r="D105" s="21"/>
      <c r="E105" s="21"/>
      <c r="F105" s="21"/>
      <c r="G105" s="21"/>
      <c r="H105" s="21"/>
      <c r="I105" s="21"/>
    </row>
    <row r="106" spans="1:9" s="4" customFormat="1" ht="18" customHeight="1">
      <c r="A106" s="27" t="s">
        <v>126</v>
      </c>
      <c r="B106" s="27" t="s">
        <v>127</v>
      </c>
      <c r="C106" s="27" t="s">
        <v>128</v>
      </c>
      <c r="D106" s="27" t="s">
        <v>123</v>
      </c>
      <c r="E106" s="27" t="s">
        <v>120</v>
      </c>
      <c r="F106" s="27"/>
      <c r="G106" s="27" t="s">
        <v>119</v>
      </c>
      <c r="H106" s="27" t="s">
        <v>118</v>
      </c>
      <c r="I106" s="28" t="s">
        <v>1</v>
      </c>
    </row>
    <row r="107" spans="1:9" s="4" customFormat="1" ht="15" customHeight="1">
      <c r="A107" s="27"/>
      <c r="B107" s="27"/>
      <c r="C107" s="27"/>
      <c r="D107" s="27"/>
      <c r="E107" s="27" t="s">
        <v>122</v>
      </c>
      <c r="F107" s="27" t="s">
        <v>121</v>
      </c>
      <c r="G107" s="27"/>
      <c r="H107" s="27"/>
      <c r="I107" s="28"/>
    </row>
    <row r="108" spans="1:9" s="4" customFormat="1" ht="21.75" customHeight="1">
      <c r="A108" s="27"/>
      <c r="B108" s="27"/>
      <c r="C108" s="27"/>
      <c r="D108" s="27"/>
      <c r="E108" s="27"/>
      <c r="F108" s="27"/>
      <c r="G108" s="27"/>
      <c r="H108" s="27"/>
      <c r="I108" s="28"/>
    </row>
    <row r="109" spans="1:9" s="4" customFormat="1" ht="24.95" customHeight="1">
      <c r="A109" s="9">
        <v>2662</v>
      </c>
      <c r="B109" s="9">
        <v>5688</v>
      </c>
      <c r="C109" s="9">
        <v>1370</v>
      </c>
      <c r="D109" s="9">
        <v>0</v>
      </c>
      <c r="E109" s="9">
        <v>356</v>
      </c>
      <c r="F109" s="9">
        <v>1</v>
      </c>
      <c r="G109" s="9">
        <v>13937</v>
      </c>
      <c r="H109" s="9">
        <v>35</v>
      </c>
      <c r="I109" s="47" t="s">
        <v>82</v>
      </c>
    </row>
    <row r="110" spans="1:9" s="4" customFormat="1" ht="24.95" customHeight="1">
      <c r="A110" s="9">
        <v>14418</v>
      </c>
      <c r="B110" s="9">
        <v>26162</v>
      </c>
      <c r="C110" s="9">
        <v>6508</v>
      </c>
      <c r="D110" s="9">
        <v>28</v>
      </c>
      <c r="E110" s="9">
        <v>1617</v>
      </c>
      <c r="F110" s="9">
        <v>4</v>
      </c>
      <c r="G110" s="9">
        <v>444298</v>
      </c>
      <c r="H110" s="48">
        <v>137</v>
      </c>
      <c r="I110" s="47" t="s">
        <v>83</v>
      </c>
    </row>
    <row r="111" spans="1:9" s="4" customFormat="1" ht="24.95" customHeight="1">
      <c r="A111" s="9">
        <v>18973</v>
      </c>
      <c r="B111" s="9">
        <v>40069</v>
      </c>
      <c r="C111" s="9">
        <v>8929</v>
      </c>
      <c r="D111" s="9">
        <v>25</v>
      </c>
      <c r="E111" s="9">
        <v>2763</v>
      </c>
      <c r="F111" s="9">
        <v>1</v>
      </c>
      <c r="G111" s="9">
        <v>448936</v>
      </c>
      <c r="H111" s="48">
        <v>157</v>
      </c>
      <c r="I111" s="47" t="s">
        <v>84</v>
      </c>
    </row>
    <row r="112" spans="1:9" s="4" customFormat="1" ht="24.95" customHeight="1">
      <c r="A112" s="9" t="s">
        <v>85</v>
      </c>
      <c r="B112" s="9" t="s">
        <v>85</v>
      </c>
      <c r="C112" s="9" t="s">
        <v>85</v>
      </c>
      <c r="D112" s="9" t="s">
        <v>85</v>
      </c>
      <c r="E112" s="9" t="s">
        <v>85</v>
      </c>
      <c r="F112" s="9" t="s">
        <v>85</v>
      </c>
      <c r="G112" s="9" t="s">
        <v>85</v>
      </c>
      <c r="H112" s="48" t="s">
        <v>85</v>
      </c>
      <c r="I112" s="49" t="s">
        <v>86</v>
      </c>
    </row>
    <row r="113" spans="1:9" s="4" customFormat="1" ht="24.95" customHeight="1">
      <c r="A113" s="9">
        <v>3677</v>
      </c>
      <c r="B113" s="9">
        <v>8745</v>
      </c>
      <c r="C113" s="9">
        <v>1300</v>
      </c>
      <c r="D113" s="9">
        <v>2</v>
      </c>
      <c r="E113" s="9">
        <v>307</v>
      </c>
      <c r="F113" s="9">
        <v>3</v>
      </c>
      <c r="G113" s="9">
        <v>72472</v>
      </c>
      <c r="H113" s="48">
        <v>106</v>
      </c>
      <c r="I113" s="49" t="s">
        <v>87</v>
      </c>
    </row>
    <row r="114" spans="1:9" s="4" customFormat="1" ht="24.95" customHeight="1">
      <c r="A114" s="9">
        <v>258</v>
      </c>
      <c r="B114" s="9">
        <v>692</v>
      </c>
      <c r="C114" s="9">
        <v>123</v>
      </c>
      <c r="D114" s="9">
        <v>0</v>
      </c>
      <c r="E114" s="9">
        <v>28</v>
      </c>
      <c r="F114" s="9">
        <v>0</v>
      </c>
      <c r="G114" s="9">
        <v>5480</v>
      </c>
      <c r="H114" s="48">
        <v>32</v>
      </c>
      <c r="I114" s="49" t="s">
        <v>88</v>
      </c>
    </row>
    <row r="115" spans="1:9" s="4" customFormat="1" ht="24.95" customHeight="1">
      <c r="A115" s="9">
        <v>0</v>
      </c>
      <c r="B115" s="9">
        <v>0</v>
      </c>
      <c r="C115" s="9">
        <v>1107</v>
      </c>
      <c r="D115" s="9">
        <v>0</v>
      </c>
      <c r="E115" s="9">
        <v>0</v>
      </c>
      <c r="F115" s="9">
        <v>0</v>
      </c>
      <c r="G115" s="9">
        <v>1657</v>
      </c>
      <c r="H115" s="9">
        <v>6</v>
      </c>
      <c r="I115" s="49" t="s">
        <v>89</v>
      </c>
    </row>
    <row r="116" spans="1:9" s="4" customFormat="1" ht="24.95" customHeight="1">
      <c r="A116" s="14">
        <f t="shared" ref="A116:G116" si="8">SUM(A109:A113)</f>
        <v>39730</v>
      </c>
      <c r="B116" s="14">
        <f t="shared" si="8"/>
        <v>80664</v>
      </c>
      <c r="C116" s="14">
        <f t="shared" si="8"/>
        <v>18107</v>
      </c>
      <c r="D116" s="14">
        <f t="shared" si="8"/>
        <v>55</v>
      </c>
      <c r="E116" s="14">
        <f t="shared" si="8"/>
        <v>5043</v>
      </c>
      <c r="F116" s="14">
        <f t="shared" si="8"/>
        <v>9</v>
      </c>
      <c r="G116" s="14">
        <f t="shared" si="8"/>
        <v>979643</v>
      </c>
      <c r="H116" s="14">
        <f>SUM(H109:H115)</f>
        <v>473</v>
      </c>
      <c r="I116" s="50" t="s">
        <v>90</v>
      </c>
    </row>
    <row r="117" spans="1:9" s="4" customFormat="1" ht="24.95" customHeight="1">
      <c r="A117" s="9">
        <f>SUM([3]hospitalservice!$D$15)</f>
        <v>0</v>
      </c>
      <c r="B117" s="9">
        <f>SUM([3]hospitalservice!$E$15)</f>
        <v>0</v>
      </c>
      <c r="C117" s="9">
        <v>477</v>
      </c>
      <c r="D117" s="9">
        <f>SUM([3]hospitalservice!$G$15)</f>
        <v>0</v>
      </c>
      <c r="E117" s="9">
        <v>0</v>
      </c>
      <c r="F117" s="9">
        <v>0</v>
      </c>
      <c r="G117" s="9">
        <v>680</v>
      </c>
      <c r="H117" s="9">
        <v>5</v>
      </c>
      <c r="I117" s="49" t="s">
        <v>91</v>
      </c>
    </row>
    <row r="118" spans="1:9" s="4" customFormat="1" ht="24.95" customHeight="1">
      <c r="A118" s="9" t="s">
        <v>85</v>
      </c>
      <c r="B118" s="9" t="s">
        <v>85</v>
      </c>
      <c r="C118" s="9" t="s">
        <v>85</v>
      </c>
      <c r="D118" s="9" t="s">
        <v>85</v>
      </c>
      <c r="E118" s="9" t="s">
        <v>85</v>
      </c>
      <c r="F118" s="9" t="s">
        <v>85</v>
      </c>
      <c r="G118" s="9" t="s">
        <v>85</v>
      </c>
      <c r="H118" s="9" t="s">
        <v>85</v>
      </c>
      <c r="I118" s="49" t="s">
        <v>92</v>
      </c>
    </row>
    <row r="119" spans="1:9" s="4" customFormat="1" ht="24.95" customHeight="1">
      <c r="A119" s="9">
        <v>0</v>
      </c>
      <c r="B119" s="11">
        <v>0</v>
      </c>
      <c r="C119" s="11">
        <v>0</v>
      </c>
      <c r="D119" s="9">
        <v>0</v>
      </c>
      <c r="E119" s="9">
        <v>0</v>
      </c>
      <c r="F119" s="9">
        <v>0</v>
      </c>
      <c r="G119" s="9">
        <v>3058</v>
      </c>
      <c r="H119" s="9">
        <v>2</v>
      </c>
      <c r="I119" s="49" t="s">
        <v>93</v>
      </c>
    </row>
    <row r="120" spans="1:9" s="4" customFormat="1" ht="24.95" customHeight="1">
      <c r="A120" s="9">
        <f>SUM([4]hospitalservice!$D$15)</f>
        <v>0</v>
      </c>
      <c r="B120" s="9">
        <v>0</v>
      </c>
      <c r="C120" s="9">
        <v>498</v>
      </c>
      <c r="D120" s="9">
        <v>0</v>
      </c>
      <c r="E120" s="9">
        <v>0</v>
      </c>
      <c r="F120" s="9">
        <v>0</v>
      </c>
      <c r="G120" s="11">
        <v>171454</v>
      </c>
      <c r="H120" s="9">
        <v>3</v>
      </c>
      <c r="I120" s="49" t="s">
        <v>94</v>
      </c>
    </row>
    <row r="121" spans="1:9" s="4" customFormat="1" ht="24.95" customHeight="1">
      <c r="A121" s="51">
        <v>0</v>
      </c>
      <c r="B121" s="51">
        <v>0</v>
      </c>
      <c r="C121" s="51">
        <v>13</v>
      </c>
      <c r="D121" s="51">
        <v>0</v>
      </c>
      <c r="E121" s="51">
        <v>0</v>
      </c>
      <c r="F121" s="51">
        <v>0</v>
      </c>
      <c r="G121" s="51">
        <v>28616</v>
      </c>
      <c r="H121" s="51">
        <v>27</v>
      </c>
      <c r="I121" s="49" t="s">
        <v>95</v>
      </c>
    </row>
    <row r="122" spans="1:9" s="4" customFormat="1" ht="24.95" customHeight="1">
      <c r="A122" s="52">
        <v>0</v>
      </c>
      <c r="B122" s="52">
        <v>0</v>
      </c>
      <c r="C122" s="52">
        <v>265</v>
      </c>
      <c r="D122" s="52">
        <v>0</v>
      </c>
      <c r="E122" s="52">
        <v>0</v>
      </c>
      <c r="F122" s="52">
        <v>0</v>
      </c>
      <c r="G122" s="52">
        <v>43310</v>
      </c>
      <c r="H122" s="52">
        <v>6</v>
      </c>
      <c r="I122" s="49" t="s">
        <v>96</v>
      </c>
    </row>
    <row r="123" spans="1:9" s="4" customFormat="1" ht="24.95" customHeight="1">
      <c r="A123" s="52">
        <v>0</v>
      </c>
      <c r="B123" s="52">
        <v>0</v>
      </c>
      <c r="C123" s="52">
        <v>220</v>
      </c>
      <c r="D123" s="52">
        <v>0</v>
      </c>
      <c r="E123" s="52">
        <v>0</v>
      </c>
      <c r="F123" s="52">
        <v>0</v>
      </c>
      <c r="G123" s="52">
        <v>339</v>
      </c>
      <c r="H123" s="52">
        <v>5</v>
      </c>
      <c r="I123" s="49" t="s">
        <v>97</v>
      </c>
    </row>
    <row r="124" spans="1:9" s="4" customFormat="1" ht="24.95" customHeight="1">
      <c r="A124" s="53">
        <f>SUM('[5]81'!$D$15)</f>
        <v>3412</v>
      </c>
      <c r="B124" s="53">
        <v>0</v>
      </c>
      <c r="C124" s="53">
        <v>0</v>
      </c>
      <c r="D124" s="53">
        <v>0</v>
      </c>
      <c r="E124" s="53">
        <v>0</v>
      </c>
      <c r="F124" s="53">
        <v>0</v>
      </c>
      <c r="G124" s="48">
        <v>37379</v>
      </c>
      <c r="H124" s="53">
        <v>10</v>
      </c>
      <c r="I124" s="49" t="s">
        <v>98</v>
      </c>
    </row>
    <row r="125" spans="1:9" s="4" customFormat="1" ht="24.95" customHeight="1">
      <c r="A125" s="53">
        <v>0</v>
      </c>
      <c r="B125" s="53">
        <v>0</v>
      </c>
      <c r="C125" s="53">
        <v>668</v>
      </c>
      <c r="D125" s="53">
        <v>0</v>
      </c>
      <c r="E125" s="53">
        <v>0</v>
      </c>
      <c r="F125" s="53">
        <v>0</v>
      </c>
      <c r="G125" s="53">
        <v>42281</v>
      </c>
      <c r="H125" s="53">
        <v>3</v>
      </c>
      <c r="I125" s="49" t="s">
        <v>99</v>
      </c>
    </row>
    <row r="126" spans="1:9" s="4" customFormat="1" ht="24.95" customHeight="1">
      <c r="A126" s="53">
        <v>0</v>
      </c>
      <c r="B126" s="53">
        <v>0</v>
      </c>
      <c r="C126" s="53">
        <v>108</v>
      </c>
      <c r="D126" s="53">
        <v>0</v>
      </c>
      <c r="E126" s="53">
        <v>0</v>
      </c>
      <c r="F126" s="53">
        <v>0</v>
      </c>
      <c r="G126" s="53">
        <v>27396</v>
      </c>
      <c r="H126" s="53">
        <v>5</v>
      </c>
      <c r="I126" s="49" t="s">
        <v>129</v>
      </c>
    </row>
    <row r="127" spans="1:9" s="4" customFormat="1" ht="24.95" customHeight="1">
      <c r="A127" s="54">
        <f t="shared" ref="A127:G127" si="9">SUM(A118:A126)</f>
        <v>3412</v>
      </c>
      <c r="B127" s="54">
        <f t="shared" si="9"/>
        <v>0</v>
      </c>
      <c r="C127" s="54">
        <f t="shared" si="9"/>
        <v>1772</v>
      </c>
      <c r="D127" s="54">
        <f t="shared" si="9"/>
        <v>0</v>
      </c>
      <c r="E127" s="54">
        <f t="shared" si="9"/>
        <v>0</v>
      </c>
      <c r="F127" s="54">
        <f t="shared" si="9"/>
        <v>0</v>
      </c>
      <c r="G127" s="54">
        <f t="shared" si="9"/>
        <v>353833</v>
      </c>
      <c r="H127" s="54">
        <f>SUM(H117:H126)</f>
        <v>66</v>
      </c>
      <c r="I127" s="50" t="s">
        <v>100</v>
      </c>
    </row>
    <row r="128" spans="1:9" s="4" customFormat="1" ht="24.95" customHeight="1">
      <c r="A128" s="54">
        <f t="shared" ref="A128:H128" si="10">SUM(A116+A127)</f>
        <v>43142</v>
      </c>
      <c r="B128" s="54">
        <f t="shared" si="10"/>
        <v>80664</v>
      </c>
      <c r="C128" s="54">
        <f t="shared" si="10"/>
        <v>19879</v>
      </c>
      <c r="D128" s="54">
        <f t="shared" si="10"/>
        <v>55</v>
      </c>
      <c r="E128" s="54">
        <f t="shared" si="10"/>
        <v>5043</v>
      </c>
      <c r="F128" s="54">
        <f t="shared" si="10"/>
        <v>9</v>
      </c>
      <c r="G128" s="54">
        <f t="shared" si="10"/>
        <v>1333476</v>
      </c>
      <c r="H128" s="54">
        <f t="shared" si="10"/>
        <v>539</v>
      </c>
      <c r="I128" s="45" t="s">
        <v>115</v>
      </c>
    </row>
    <row r="129" spans="1:9" s="4" customFormat="1" ht="24.95" customHeight="1">
      <c r="A129" s="29">
        <v>15618</v>
      </c>
      <c r="B129" s="29">
        <v>29653</v>
      </c>
      <c r="C129" s="29">
        <v>5150</v>
      </c>
      <c r="D129" s="29">
        <v>27</v>
      </c>
      <c r="E129" s="29">
        <v>3795</v>
      </c>
      <c r="F129" s="29">
        <v>14</v>
      </c>
      <c r="G129" s="29">
        <v>360901</v>
      </c>
      <c r="H129" s="29">
        <v>120</v>
      </c>
      <c r="I129" s="55" t="s">
        <v>101</v>
      </c>
    </row>
    <row r="130" spans="1:9" s="4" customFormat="1" ht="24.95" customHeight="1">
      <c r="A130" s="29">
        <f>SUM([6]hospitalservice!$D$15)</f>
        <v>5179</v>
      </c>
      <c r="B130" s="29">
        <f>SUM([6]hospitalservice!$E$15)</f>
        <v>8555</v>
      </c>
      <c r="C130" s="29">
        <f>SUM([6]hospitalservice!$F$15)</f>
        <v>1901</v>
      </c>
      <c r="D130" s="29">
        <v>1</v>
      </c>
      <c r="E130" s="29">
        <v>1239</v>
      </c>
      <c r="F130" s="29">
        <f>SUM([6]hospitalservice!$I$15)</f>
        <v>4</v>
      </c>
      <c r="G130" s="29">
        <f>SUM([6]hospitalservice!$L$15)</f>
        <v>137754</v>
      </c>
      <c r="H130" s="29">
        <f>SUM([7]hospitalservice!$M$7:$M$15)</f>
        <v>57</v>
      </c>
      <c r="I130" s="56" t="s">
        <v>102</v>
      </c>
    </row>
    <row r="131" spans="1:9" s="4" customFormat="1" ht="24.95" customHeight="1">
      <c r="A131" s="29">
        <v>0</v>
      </c>
      <c r="B131" s="29">
        <v>0</v>
      </c>
      <c r="C131" s="29">
        <v>0</v>
      </c>
      <c r="D131" s="29">
        <v>0</v>
      </c>
      <c r="E131" s="29">
        <v>0</v>
      </c>
      <c r="F131" s="29">
        <v>0</v>
      </c>
      <c r="G131" s="29">
        <v>23992</v>
      </c>
      <c r="H131" s="29">
        <v>0</v>
      </c>
      <c r="I131" s="57" t="s">
        <v>103</v>
      </c>
    </row>
    <row r="132" spans="1:9" s="4" customFormat="1" ht="24.95" customHeight="1">
      <c r="A132" s="54">
        <f>SUM(A129:A130)</f>
        <v>20797</v>
      </c>
      <c r="B132" s="54">
        <f t="shared" ref="B132:G132" si="11">SUM(B129:B130)</f>
        <v>38208</v>
      </c>
      <c r="C132" s="54">
        <f t="shared" si="11"/>
        <v>7051</v>
      </c>
      <c r="D132" s="54">
        <f t="shared" si="11"/>
        <v>28</v>
      </c>
      <c r="E132" s="54">
        <f t="shared" si="11"/>
        <v>5034</v>
      </c>
      <c r="F132" s="54">
        <f t="shared" si="11"/>
        <v>18</v>
      </c>
      <c r="G132" s="54">
        <f t="shared" si="11"/>
        <v>498655</v>
      </c>
      <c r="H132" s="54">
        <f>SUM(H129:H130)</f>
        <v>177</v>
      </c>
      <c r="I132" s="58" t="s">
        <v>104</v>
      </c>
    </row>
    <row r="133" spans="1:9" s="4" customFormat="1" ht="24.95" customHeight="1">
      <c r="A133" s="29">
        <v>7599</v>
      </c>
      <c r="B133" s="29">
        <v>14982</v>
      </c>
      <c r="C133" s="29">
        <v>2336</v>
      </c>
      <c r="D133" s="29">
        <v>10</v>
      </c>
      <c r="E133" s="29">
        <v>1062</v>
      </c>
      <c r="F133" s="29">
        <v>4</v>
      </c>
      <c r="G133" s="29">
        <v>205967</v>
      </c>
      <c r="H133" s="29">
        <v>65</v>
      </c>
      <c r="I133" s="59" t="s">
        <v>105</v>
      </c>
    </row>
    <row r="134" spans="1:9" s="4" customFormat="1" ht="24.95" customHeight="1">
      <c r="A134" s="54">
        <f>SUM(A133)</f>
        <v>7599</v>
      </c>
      <c r="B134" s="54">
        <f t="shared" ref="B134:G134" si="12">SUM(B133)</f>
        <v>14982</v>
      </c>
      <c r="C134" s="54">
        <f t="shared" si="12"/>
        <v>2336</v>
      </c>
      <c r="D134" s="54">
        <f t="shared" si="12"/>
        <v>10</v>
      </c>
      <c r="E134" s="54">
        <f t="shared" si="12"/>
        <v>1062</v>
      </c>
      <c r="F134" s="54">
        <f t="shared" si="12"/>
        <v>4</v>
      </c>
      <c r="G134" s="54">
        <f t="shared" si="12"/>
        <v>205967</v>
      </c>
      <c r="H134" s="54">
        <f>SUM(H133)</f>
        <v>65</v>
      </c>
      <c r="I134" s="50" t="s">
        <v>106</v>
      </c>
    </row>
    <row r="135" spans="1:9" s="4" customFormat="1" ht="24.95" customHeight="1">
      <c r="A135" s="29">
        <v>0</v>
      </c>
      <c r="B135" s="29">
        <v>0</v>
      </c>
      <c r="C135" s="29">
        <v>1634</v>
      </c>
      <c r="D135" s="29">
        <v>0</v>
      </c>
      <c r="E135" s="29">
        <v>0</v>
      </c>
      <c r="F135" s="29">
        <v>0</v>
      </c>
      <c r="G135" s="29">
        <v>33959</v>
      </c>
      <c r="H135" s="29">
        <v>13</v>
      </c>
      <c r="I135" s="56" t="s">
        <v>107</v>
      </c>
    </row>
    <row r="136" spans="1:9" s="4" customFormat="1" ht="24.95" customHeight="1">
      <c r="A136" s="29">
        <v>160</v>
      </c>
      <c r="B136" s="29">
        <v>160</v>
      </c>
      <c r="C136" s="29">
        <v>0</v>
      </c>
      <c r="D136" s="29">
        <f>SUM([8]AlOraibi!$G$15)</f>
        <v>0</v>
      </c>
      <c r="E136" s="29">
        <v>0</v>
      </c>
      <c r="F136" s="29">
        <v>0</v>
      </c>
      <c r="G136" s="29">
        <v>53805</v>
      </c>
      <c r="H136" s="29">
        <v>6</v>
      </c>
      <c r="I136" s="56" t="s">
        <v>108</v>
      </c>
    </row>
    <row r="137" spans="1:9" s="4" customFormat="1" ht="24.95" customHeight="1">
      <c r="A137" s="54">
        <f>SUM(A135:A136)</f>
        <v>160</v>
      </c>
      <c r="B137" s="54">
        <f t="shared" ref="B137:G137" si="13">SUM(B135:B136)</f>
        <v>160</v>
      </c>
      <c r="C137" s="54">
        <f t="shared" si="13"/>
        <v>1634</v>
      </c>
      <c r="D137" s="54">
        <f t="shared" si="13"/>
        <v>0</v>
      </c>
      <c r="E137" s="54">
        <f t="shared" si="13"/>
        <v>0</v>
      </c>
      <c r="F137" s="54">
        <f t="shared" si="13"/>
        <v>0</v>
      </c>
      <c r="G137" s="54">
        <f t="shared" si="13"/>
        <v>87764</v>
      </c>
      <c r="H137" s="54">
        <f>SUM(H135:H136)</f>
        <v>19</v>
      </c>
      <c r="I137" s="50" t="s">
        <v>109</v>
      </c>
    </row>
    <row r="138" spans="1:9" s="4" customFormat="1" ht="24.95" customHeight="1">
      <c r="A138" s="54">
        <f>SUM(A134+A137)</f>
        <v>7759</v>
      </c>
      <c r="B138" s="54">
        <f t="shared" ref="B138:G138" si="14">SUM(B134+B137)</f>
        <v>15142</v>
      </c>
      <c r="C138" s="54">
        <f t="shared" si="14"/>
        <v>3970</v>
      </c>
      <c r="D138" s="54">
        <f t="shared" si="14"/>
        <v>10</v>
      </c>
      <c r="E138" s="54">
        <f t="shared" si="14"/>
        <v>1062</v>
      </c>
      <c r="F138" s="54">
        <f t="shared" si="14"/>
        <v>4</v>
      </c>
      <c r="G138" s="54">
        <f t="shared" si="14"/>
        <v>293731</v>
      </c>
      <c r="H138" s="54">
        <f>SUM(H134+H137)</f>
        <v>84</v>
      </c>
      <c r="I138" s="58" t="s">
        <v>110</v>
      </c>
    </row>
    <row r="139" spans="1:9" s="4" customFormat="1" ht="24.95" customHeight="1">
      <c r="A139" s="60">
        <v>4875</v>
      </c>
      <c r="B139" s="48">
        <v>5924</v>
      </c>
      <c r="C139" s="48">
        <v>1147</v>
      </c>
      <c r="D139" s="48">
        <v>1</v>
      </c>
      <c r="E139" s="48">
        <v>393</v>
      </c>
      <c r="F139" s="48">
        <v>3</v>
      </c>
      <c r="G139" s="48">
        <v>139385</v>
      </c>
      <c r="H139" s="48">
        <v>28</v>
      </c>
      <c r="I139" s="13" t="s">
        <v>101</v>
      </c>
    </row>
    <row r="140" spans="1:9" s="4" customFormat="1" ht="24.95" customHeight="1">
      <c r="A140" s="60">
        <v>4520</v>
      </c>
      <c r="B140" s="48">
        <v>9206</v>
      </c>
      <c r="C140" s="48">
        <v>1447</v>
      </c>
      <c r="D140" s="48">
        <v>3</v>
      </c>
      <c r="E140" s="48">
        <v>668</v>
      </c>
      <c r="F140" s="48">
        <v>5</v>
      </c>
      <c r="G140" s="48">
        <v>155452</v>
      </c>
      <c r="H140" s="48">
        <f>SUM([9]hospitalservice!$M$7:$M$15)</f>
        <v>67</v>
      </c>
      <c r="I140" s="13" t="s">
        <v>111</v>
      </c>
    </row>
    <row r="141" spans="1:9" s="4" customFormat="1" ht="24.95" customHeight="1">
      <c r="A141" s="45">
        <f>SUM(A139:A140)</f>
        <v>9395</v>
      </c>
      <c r="B141" s="45">
        <f t="shared" ref="B141:G141" si="15">SUM(B139:B140)</f>
        <v>15130</v>
      </c>
      <c r="C141" s="45">
        <f t="shared" si="15"/>
        <v>2594</v>
      </c>
      <c r="D141" s="45">
        <f t="shared" si="15"/>
        <v>4</v>
      </c>
      <c r="E141" s="45">
        <f t="shared" si="15"/>
        <v>1061</v>
      </c>
      <c r="F141" s="45">
        <f t="shared" si="15"/>
        <v>8</v>
      </c>
      <c r="G141" s="45">
        <f t="shared" si="15"/>
        <v>294837</v>
      </c>
      <c r="H141" s="45">
        <f>SUM(H139:H140)</f>
        <v>95</v>
      </c>
      <c r="I141" s="58" t="s">
        <v>112</v>
      </c>
    </row>
    <row r="142" spans="1:9" s="4" customFormat="1" ht="24.95" customHeight="1">
      <c r="A142" s="61">
        <f>SUM(A128+A132+A138+A141)</f>
        <v>81093</v>
      </c>
      <c r="B142" s="61">
        <f t="shared" ref="B142:G142" si="16">SUM(B128+B132+B138+B141)</f>
        <v>149144</v>
      </c>
      <c r="C142" s="61">
        <f t="shared" si="16"/>
        <v>33494</v>
      </c>
      <c r="D142" s="61">
        <f t="shared" si="16"/>
        <v>97</v>
      </c>
      <c r="E142" s="61">
        <f t="shared" si="16"/>
        <v>12200</v>
      </c>
      <c r="F142" s="61">
        <f t="shared" si="16"/>
        <v>39</v>
      </c>
      <c r="G142" s="61">
        <f t="shared" si="16"/>
        <v>2420699</v>
      </c>
      <c r="H142" s="61">
        <f>SUM(H128+H132+H138+H141)</f>
        <v>895</v>
      </c>
      <c r="I142" s="62" t="s">
        <v>113</v>
      </c>
    </row>
    <row r="143" spans="1:9" s="4" customFormat="1" ht="24.95" customHeight="1">
      <c r="A143" s="54">
        <f t="shared" ref="A143:H143" si="17">SUM(A63+A102+A142)</f>
        <v>474953</v>
      </c>
      <c r="B143" s="54">
        <f t="shared" si="17"/>
        <v>1232571.1462336592</v>
      </c>
      <c r="C143" s="54">
        <f t="shared" si="17"/>
        <v>191158</v>
      </c>
      <c r="D143" s="54">
        <f t="shared" si="17"/>
        <v>866</v>
      </c>
      <c r="E143" s="54">
        <f t="shared" si="17"/>
        <v>56945</v>
      </c>
      <c r="F143" s="54">
        <f t="shared" si="17"/>
        <v>130</v>
      </c>
      <c r="G143" s="54">
        <f t="shared" si="17"/>
        <v>12486267</v>
      </c>
      <c r="H143" s="54">
        <f t="shared" si="17"/>
        <v>6768</v>
      </c>
      <c r="I143" s="62" t="s">
        <v>114</v>
      </c>
    </row>
    <row r="144" spans="1:9" s="4" customFormat="1">
      <c r="A144" s="5"/>
      <c r="B144" s="5"/>
      <c r="C144" s="5"/>
      <c r="D144" s="5"/>
      <c r="E144" s="5"/>
      <c r="F144" s="5"/>
      <c r="G144" s="5"/>
      <c r="H144" s="5"/>
      <c r="I144" s="6"/>
    </row>
    <row r="145" spans="1:9" s="4" customFormat="1">
      <c r="A145" s="5"/>
      <c r="B145" s="5"/>
      <c r="C145" s="5"/>
      <c r="D145" s="5"/>
      <c r="E145" s="5"/>
      <c r="F145" s="5"/>
      <c r="G145" s="5"/>
      <c r="H145" s="5"/>
      <c r="I145" s="7"/>
    </row>
    <row r="146" spans="1:9" s="4" customFormat="1">
      <c r="A146" s="5"/>
      <c r="B146" s="5"/>
      <c r="C146" s="5"/>
      <c r="D146" s="5"/>
      <c r="E146" s="5"/>
      <c r="F146" s="5"/>
      <c r="G146" s="5"/>
      <c r="H146" s="5"/>
      <c r="I146" s="7"/>
    </row>
    <row r="147" spans="1:9" s="4" customFormat="1">
      <c r="A147" s="5"/>
      <c r="B147" s="5"/>
      <c r="C147" s="5"/>
      <c r="D147" s="5"/>
      <c r="E147" s="5"/>
      <c r="F147" s="5"/>
      <c r="G147" s="5"/>
      <c r="H147" s="5"/>
      <c r="I147" s="6"/>
    </row>
    <row r="148" spans="1:9" s="4" customFormat="1">
      <c r="A148" s="5"/>
      <c r="B148" s="5"/>
      <c r="C148" s="5"/>
      <c r="D148" s="5"/>
      <c r="E148" s="5"/>
      <c r="F148" s="5"/>
      <c r="G148" s="5"/>
      <c r="H148" s="5"/>
      <c r="I148" s="7"/>
    </row>
    <row r="149" spans="1:9" s="4" customFormat="1">
      <c r="A149" s="5"/>
      <c r="B149" s="5"/>
      <c r="C149" s="5"/>
      <c r="D149" s="5"/>
      <c r="E149" s="5"/>
      <c r="F149" s="5"/>
      <c r="G149" s="5"/>
      <c r="H149" s="5"/>
      <c r="I149" s="7"/>
    </row>
    <row r="150" spans="1:9" s="4" customFormat="1">
      <c r="A150" s="5"/>
      <c r="B150" s="5"/>
      <c r="C150" s="5"/>
      <c r="D150" s="5"/>
      <c r="E150" s="5"/>
      <c r="F150" s="5"/>
      <c r="G150" s="5"/>
      <c r="H150" s="5"/>
      <c r="I150" s="6"/>
    </row>
    <row r="151" spans="1:9" s="4" customFormat="1">
      <c r="A151" s="5"/>
      <c r="B151" s="5"/>
      <c r="C151" s="5"/>
      <c r="D151" s="5"/>
      <c r="E151" s="5"/>
      <c r="F151" s="5"/>
      <c r="G151" s="5"/>
      <c r="H151" s="5"/>
      <c r="I151" s="7"/>
    </row>
    <row r="152" spans="1:9" s="4" customFormat="1">
      <c r="A152" s="5"/>
      <c r="B152" s="5"/>
      <c r="C152" s="5"/>
      <c r="D152" s="5"/>
      <c r="E152" s="5"/>
      <c r="F152" s="5"/>
      <c r="G152" s="5"/>
      <c r="H152" s="5"/>
      <c r="I152" s="7"/>
    </row>
    <row r="153" spans="1:9" s="4" customFormat="1">
      <c r="A153" s="5"/>
      <c r="B153" s="5"/>
      <c r="C153" s="5"/>
      <c r="D153" s="5"/>
      <c r="E153" s="5"/>
      <c r="F153" s="5"/>
      <c r="G153" s="5"/>
      <c r="H153" s="5"/>
      <c r="I153" s="6"/>
    </row>
    <row r="154" spans="1:9" s="4" customFormat="1">
      <c r="A154" s="8"/>
      <c r="B154" s="8"/>
      <c r="C154" s="8"/>
      <c r="D154" s="8"/>
      <c r="E154" s="8"/>
      <c r="F154" s="8"/>
      <c r="G154" s="8"/>
      <c r="H154" s="8"/>
      <c r="I154" s="7"/>
    </row>
    <row r="155" spans="1:9" s="4" customFormat="1"/>
    <row r="156" spans="1:9" s="4" customFormat="1"/>
  </sheetData>
  <mergeCells count="40">
    <mergeCell ref="A9:I9"/>
    <mergeCell ref="A1:I8"/>
    <mergeCell ref="A10:I10"/>
    <mergeCell ref="A11:I11"/>
    <mergeCell ref="I12:I14"/>
    <mergeCell ref="E13:E14"/>
    <mergeCell ref="F13:F14"/>
    <mergeCell ref="C12:C14"/>
    <mergeCell ref="D12:D14"/>
    <mergeCell ref="E12:F12"/>
    <mergeCell ref="G12:G14"/>
    <mergeCell ref="H12:H14"/>
    <mergeCell ref="A64:I64"/>
    <mergeCell ref="A65:I65"/>
    <mergeCell ref="A66:I66"/>
    <mergeCell ref="A12:A14"/>
    <mergeCell ref="B12:B14"/>
    <mergeCell ref="C67:C69"/>
    <mergeCell ref="D67:D69"/>
    <mergeCell ref="A104:I104"/>
    <mergeCell ref="E67:F67"/>
    <mergeCell ref="G67:G69"/>
    <mergeCell ref="H67:H69"/>
    <mergeCell ref="I67:I69"/>
    <mergeCell ref="E68:E69"/>
    <mergeCell ref="F68:F69"/>
    <mergeCell ref="A103:I103"/>
    <mergeCell ref="A67:A69"/>
    <mergeCell ref="B67:B69"/>
    <mergeCell ref="A105:I105"/>
    <mergeCell ref="A106:A108"/>
    <mergeCell ref="B106:B108"/>
    <mergeCell ref="C106:C108"/>
    <mergeCell ref="D106:D108"/>
    <mergeCell ref="E106:F106"/>
    <mergeCell ref="G106:G108"/>
    <mergeCell ref="H106:H108"/>
    <mergeCell ref="I106:I108"/>
    <mergeCell ref="E107:E108"/>
    <mergeCell ref="F107:F108"/>
  </mergeCells>
  <pageMargins left="0.7" right="0.7" top="0.75" bottom="0.75" header="0.3" footer="0.3"/>
  <pageSetup scale="64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TWUZXU4UYYY7-944396957-36832</_dlc_DocId>
    <_dlc_DocIdUrl xmlns="a5cd8edf-193d-454e-be79-0a753d5be6e1">
      <Url>http://localhost/_layouts/15/DocIdRedir.aspx?ID=TWUZXU4UYYY7-944396957-36832</Url>
      <Description>TWUZXU4UYYY7-944396957-36832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06BDE96D-BF65-448D-AA65-165C675C00A1}"/>
</file>

<file path=customXml/itemProps2.xml><?xml version="1.0" encoding="utf-8"?>
<ds:datastoreItem xmlns:ds="http://schemas.openxmlformats.org/officeDocument/2006/customXml" ds:itemID="{BCB13AA1-73CA-4EF0-962B-85ADC4CDA61D}"/>
</file>

<file path=customXml/itemProps3.xml><?xml version="1.0" encoding="utf-8"?>
<ds:datastoreItem xmlns:ds="http://schemas.openxmlformats.org/officeDocument/2006/customXml" ds:itemID="{C4A9809C-21F4-4E62-AC52-692C360EEE6B}"/>
</file>

<file path=customXml/itemProps4.xml><?xml version="1.0" encoding="utf-8"?>
<ds:datastoreItem xmlns:ds="http://schemas.openxmlformats.org/officeDocument/2006/customXml" ds:itemID="{BC3CF77F-908D-4778-A3F5-630BCE0EC8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Published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2020-12-29T02:48:47Z</cp:lastPrinted>
  <dcterms:created xsi:type="dcterms:W3CDTF">2020-11-22T05:57:22Z</dcterms:created>
  <dcterms:modified xsi:type="dcterms:W3CDTF">2020-12-29T02:48:52Z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0d20c99a-b596-4f8e-b71e-d3dd45c4d156</vt:lpwstr>
  </property>
</Properties>
</file>